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egel\Google Drive\Desktop\Presentations Conferences and Webinars\AISAP DASL Class\"/>
    </mc:Choice>
  </mc:AlternateContent>
  <bookViews>
    <workbookView xWindow="0" yWindow="0" windowWidth="19200" windowHeight="70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M42" i="1"/>
  <c r="N42" i="1"/>
  <c r="O42" i="1"/>
  <c r="P42" i="1"/>
  <c r="E42" i="1"/>
  <c r="D42" i="1"/>
  <c r="C42" i="1"/>
  <c r="B42" i="1"/>
  <c r="G41" i="1"/>
  <c r="H41" i="1" s="1"/>
  <c r="G40" i="1"/>
  <c r="H40" i="1" s="1"/>
  <c r="G36" i="1"/>
  <c r="H36" i="1" s="1"/>
  <c r="G35" i="1"/>
  <c r="H35" i="1" s="1"/>
  <c r="G34" i="1"/>
  <c r="G32" i="1"/>
  <c r="H32" i="1" s="1"/>
  <c r="G31" i="1"/>
  <c r="H31" i="1" s="1"/>
  <c r="G30" i="1"/>
  <c r="I28" i="1"/>
  <c r="F42" i="1"/>
  <c r="O22" i="1"/>
  <c r="N22" i="1"/>
  <c r="M22" i="1"/>
  <c r="L22" i="1"/>
  <c r="E22" i="1"/>
  <c r="D22" i="1"/>
  <c r="C22" i="1"/>
  <c r="B22" i="1"/>
  <c r="Q21" i="1"/>
  <c r="Q20" i="1"/>
  <c r="R20" i="1" s="1"/>
  <c r="I37" i="1"/>
  <c r="Q16" i="1"/>
  <c r="R16" i="1" s="1"/>
  <c r="Q15" i="1"/>
  <c r="R15" i="1" s="1"/>
  <c r="Q14" i="1"/>
  <c r="Q13" i="1"/>
  <c r="R13" i="1" s="1"/>
  <c r="Q12" i="1"/>
  <c r="R12" i="1" s="1"/>
  <c r="P22" i="1"/>
  <c r="I29" i="1" l="1"/>
  <c r="G42" i="1"/>
  <c r="Q22" i="1"/>
  <c r="R22" i="1" s="1"/>
  <c r="I38" i="1"/>
  <c r="F22" i="1"/>
  <c r="G22" i="1" s="1"/>
  <c r="G8" i="1"/>
  <c r="H8" i="1" s="1"/>
  <c r="S8" i="1"/>
  <c r="C52" i="1"/>
  <c r="E52" i="1"/>
  <c r="I52" i="1"/>
  <c r="H52" i="1"/>
  <c r="G52" i="1"/>
  <c r="F52" i="1"/>
  <c r="D52" i="1"/>
  <c r="Q33" i="1"/>
  <c r="R33" i="1" s="1"/>
  <c r="J52" i="1"/>
  <c r="B52" i="1"/>
  <c r="F57" i="1"/>
  <c r="E57" i="1"/>
  <c r="D57" i="1"/>
  <c r="C57" i="1"/>
  <c r="J57" i="1"/>
  <c r="B57" i="1"/>
  <c r="I57" i="1"/>
  <c r="H57" i="1"/>
  <c r="G57" i="1"/>
  <c r="Q38" i="1"/>
  <c r="R38" i="1" s="1"/>
  <c r="G18" i="1"/>
  <c r="H18" i="1" s="1"/>
  <c r="H47" i="1"/>
  <c r="J47" i="1"/>
  <c r="B47" i="1"/>
  <c r="F47" i="1"/>
  <c r="E47" i="1"/>
  <c r="D47" i="1"/>
  <c r="C47" i="1"/>
  <c r="I47" i="1"/>
  <c r="Q28" i="1"/>
  <c r="R28" i="1" s="1"/>
  <c r="G47" i="1"/>
  <c r="G56" i="1"/>
  <c r="I56" i="1"/>
  <c r="E56" i="1"/>
  <c r="D56" i="1"/>
  <c r="C56" i="1"/>
  <c r="B56" i="1"/>
  <c r="J56" i="1"/>
  <c r="H56" i="1"/>
  <c r="Q37" i="1"/>
  <c r="R37" i="1" s="1"/>
  <c r="F56" i="1"/>
  <c r="S9" i="1"/>
  <c r="G9" i="1"/>
  <c r="H9" i="1" s="1"/>
  <c r="S17" i="1"/>
  <c r="G17" i="1"/>
  <c r="H17" i="1" s="1"/>
  <c r="D51" i="1"/>
  <c r="C51" i="1"/>
  <c r="Q32" i="1"/>
  <c r="R32" i="1" s="1"/>
  <c r="G51" i="1"/>
  <c r="J51" i="1"/>
  <c r="B51" i="1"/>
  <c r="I51" i="1"/>
  <c r="H51" i="1"/>
  <c r="E51" i="1"/>
  <c r="F51" i="1"/>
  <c r="H55" i="1"/>
  <c r="G55" i="1"/>
  <c r="C55" i="1"/>
  <c r="Q36" i="1"/>
  <c r="R36" i="1" s="1"/>
  <c r="F55" i="1"/>
  <c r="E55" i="1"/>
  <c r="D55" i="1"/>
  <c r="J55" i="1"/>
  <c r="B55" i="1"/>
  <c r="I55" i="1"/>
  <c r="C60" i="1"/>
  <c r="J60" i="1"/>
  <c r="I60" i="1"/>
  <c r="H60" i="1"/>
  <c r="G60" i="1"/>
  <c r="E60" i="1"/>
  <c r="Q41" i="1"/>
  <c r="R41" i="1" s="1"/>
  <c r="F60" i="1"/>
  <c r="D60" i="1"/>
  <c r="B60" i="1"/>
  <c r="C54" i="1"/>
  <c r="G54" i="1"/>
  <c r="F54" i="1"/>
  <c r="E54" i="1"/>
  <c r="Q35" i="1"/>
  <c r="R35" i="1" s="1"/>
  <c r="D54" i="1"/>
  <c r="J54" i="1"/>
  <c r="B54" i="1"/>
  <c r="I54" i="1"/>
  <c r="H54" i="1"/>
  <c r="G15" i="1"/>
  <c r="H15" i="1" s="1"/>
  <c r="G50" i="1"/>
  <c r="C50" i="1"/>
  <c r="B50" i="1"/>
  <c r="J50" i="1"/>
  <c r="I50" i="1"/>
  <c r="Q31" i="1"/>
  <c r="R31" i="1" s="1"/>
  <c r="H50" i="1"/>
  <c r="F50" i="1"/>
  <c r="E50" i="1"/>
  <c r="D50" i="1"/>
  <c r="S14" i="1"/>
  <c r="G14" i="1"/>
  <c r="H14" i="1" s="1"/>
  <c r="G21" i="1"/>
  <c r="H21" i="1" s="1"/>
  <c r="S21" i="1"/>
  <c r="G13" i="1"/>
  <c r="H13" i="1" s="1"/>
  <c r="S13" i="1"/>
  <c r="E58" i="1"/>
  <c r="G58" i="1"/>
  <c r="C58" i="1"/>
  <c r="Q39" i="1"/>
  <c r="R39" i="1" s="1"/>
  <c r="J58" i="1"/>
  <c r="B58" i="1"/>
  <c r="I58" i="1"/>
  <c r="H58" i="1"/>
  <c r="F58" i="1"/>
  <c r="D58" i="1"/>
  <c r="F49" i="1"/>
  <c r="D49" i="1"/>
  <c r="Q30" i="1"/>
  <c r="R30" i="1" s="1"/>
  <c r="J49" i="1"/>
  <c r="C49" i="1"/>
  <c r="B49" i="1"/>
  <c r="I49" i="1"/>
  <c r="H49" i="1"/>
  <c r="G49" i="1"/>
  <c r="E49" i="1"/>
  <c r="J53" i="1"/>
  <c r="B53" i="1"/>
  <c r="I53" i="1"/>
  <c r="H53" i="1"/>
  <c r="Q34" i="1"/>
  <c r="R34" i="1" s="1"/>
  <c r="G53" i="1"/>
  <c r="D53" i="1"/>
  <c r="F53" i="1"/>
  <c r="C53" i="1"/>
  <c r="E53" i="1"/>
  <c r="G12" i="1"/>
  <c r="H12" i="1" s="1"/>
  <c r="S12" i="1"/>
  <c r="G20" i="1"/>
  <c r="H20" i="1" s="1"/>
  <c r="G11" i="1"/>
  <c r="H11" i="1" s="1"/>
  <c r="G19" i="1"/>
  <c r="H19" i="1" s="1"/>
  <c r="S16" i="1"/>
  <c r="G16" i="1"/>
  <c r="H16" i="1" s="1"/>
  <c r="D59" i="1"/>
  <c r="C59" i="1"/>
  <c r="J59" i="1"/>
  <c r="B59" i="1"/>
  <c r="I59" i="1"/>
  <c r="H59" i="1"/>
  <c r="Q40" i="1"/>
  <c r="R40" i="1" s="1"/>
  <c r="G59" i="1"/>
  <c r="E59" i="1"/>
  <c r="F59" i="1"/>
  <c r="Q29" i="1"/>
  <c r="R29" i="1" s="1"/>
  <c r="F48" i="1"/>
  <c r="B48" i="1"/>
  <c r="E48" i="1"/>
  <c r="D48" i="1"/>
  <c r="C48" i="1"/>
  <c r="J48" i="1"/>
  <c r="I48" i="1"/>
  <c r="H48" i="1"/>
  <c r="G48" i="1"/>
  <c r="G10" i="1"/>
  <c r="H10" i="1" s="1"/>
  <c r="S11" i="1"/>
  <c r="S18" i="1"/>
  <c r="S19" i="1"/>
  <c r="S15" i="1"/>
  <c r="H42" i="1"/>
  <c r="S10" i="1"/>
  <c r="Q11" i="1"/>
  <c r="R11" i="1" s="1"/>
  <c r="Q19" i="1"/>
  <c r="R19" i="1" s="1"/>
  <c r="G39" i="1"/>
  <c r="H39" i="1" s="1"/>
  <c r="R14" i="1"/>
  <c r="R21" i="1"/>
  <c r="Q10" i="1"/>
  <c r="R10" i="1" s="1"/>
  <c r="Q18" i="1"/>
  <c r="R18" i="1" s="1"/>
  <c r="G29" i="1"/>
  <c r="H29" i="1" s="1"/>
  <c r="H30" i="1"/>
  <c r="Q17" i="1"/>
  <c r="R17" i="1" s="1"/>
  <c r="G28" i="1"/>
  <c r="H28" i="1" s="1"/>
  <c r="G33" i="1"/>
  <c r="H33" i="1" s="1"/>
  <c r="H34" i="1"/>
  <c r="G38" i="1"/>
  <c r="H38" i="1" s="1"/>
  <c r="Q9" i="1"/>
  <c r="R9" i="1" s="1"/>
  <c r="G37" i="1"/>
  <c r="H37" i="1" s="1"/>
  <c r="Q8" i="1"/>
  <c r="R8" i="1" s="1"/>
  <c r="S22" i="1" l="1"/>
  <c r="C61" i="1"/>
  <c r="J61" i="1"/>
  <c r="D61" i="1"/>
  <c r="G61" i="1"/>
  <c r="E61" i="1"/>
  <c r="H61" i="1"/>
  <c r="B61" i="1"/>
  <c r="F61" i="1"/>
  <c r="Q42" i="1"/>
  <c r="R42" i="1" s="1"/>
  <c r="I61" i="1"/>
  <c r="H22" i="1"/>
  <c r="P7" i="1" l="1"/>
  <c r="F7" i="1"/>
  <c r="F27" i="1" l="1"/>
  <c r="P27" i="1"/>
</calcChain>
</file>

<file path=xl/sharedStrings.xml><?xml version="1.0" encoding="utf-8"?>
<sst xmlns="http://schemas.openxmlformats.org/spreadsheetml/2006/main" count="73" uniqueCount="25">
  <si>
    <t>5-Year Admission Funnel Comparison</t>
  </si>
  <si>
    <t>Inquiry</t>
  </si>
  <si>
    <t>Applicant</t>
  </si>
  <si>
    <t xml:space="preserve"> </t>
  </si>
  <si>
    <t>Grades</t>
  </si>
  <si>
    <t>2017-18</t>
  </si>
  <si>
    <t>2018-19</t>
  </si>
  <si>
    <t>2019-20</t>
  </si>
  <si>
    <t>2020-21</t>
  </si>
  <si>
    <t>2021-22</t>
  </si>
  <si>
    <t>Avg.</t>
  </si>
  <si>
    <t>Diff.</t>
  </si>
  <si>
    <t>Conv.</t>
  </si>
  <si>
    <t>JK</t>
  </si>
  <si>
    <t>K</t>
  </si>
  <si>
    <t>Total</t>
  </si>
  <si>
    <t>Accepted</t>
  </si>
  <si>
    <t>Enrolled</t>
  </si>
  <si>
    <t>Yield Rates</t>
  </si>
  <si>
    <t>Inquiry ---&gt; Enrolled</t>
  </si>
  <si>
    <t>Applicant ---&gt; Enrolled</t>
  </si>
  <si>
    <t>Accepted ---&gt; Enrolled</t>
  </si>
  <si>
    <t>3 Yr Avg</t>
  </si>
  <si>
    <t>5 Yr Avg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</si>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</sst>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38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9" fontId="5" fillId="0" borderId="0" xfId="2" applyNumberFormat="1" applyFont="1" applyAlignment="1">
      <alignment horizontal="center"/>
    </xf>
    <xf numFmtId="9" fontId="5" fillId="0" borderId="0" xfId="2" applyNumberFormat="1" applyFont="1" applyFill="1" applyAlignment="1">
      <alignment horizontal="center"/>
    </xf>
    <xf numFmtId="14" fontId="5" fillId="0" borderId="0" xfId="2" applyNumberFormat="1" applyFont="1" applyFill="1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/>
    </xf>
    <xf numFmtId="0" fontId="7" fillId="2" borderId="0" xfId="2" applyFont="1" applyFill="1" applyBorder="1" applyAlignment="1">
      <alignment horizontal="center" wrapText="1"/>
    </xf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9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164" fontId="4" fillId="3" borderId="3" xfId="2" applyNumberFormat="1" applyFont="1" applyFill="1" applyBorder="1" applyAlignment="1">
      <alignment horizontal="center" vertical="center"/>
    </xf>
    <xf numFmtId="164" fontId="4" fillId="3" borderId="4" xfId="2" applyNumberFormat="1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64" fontId="4" fillId="3" borderId="7" xfId="3" applyNumberFormat="1" applyFont="1" applyFill="1" applyBorder="1" applyAlignment="1">
      <alignment horizontal="center" vertical="center"/>
    </xf>
    <xf numFmtId="164" fontId="4" fillId="3" borderId="8" xfId="3" applyNumberFormat="1" applyFont="1" applyFill="1" applyBorder="1" applyAlignment="1">
      <alignment horizontal="center" vertical="center"/>
    </xf>
    <xf numFmtId="164" fontId="4" fillId="3" borderId="9" xfId="3" applyNumberFormat="1" applyFont="1" applyFill="1" applyBorder="1" applyAlignment="1">
      <alignment horizontal="center" vertical="center"/>
    </xf>
    <xf numFmtId="164" fontId="4" fillId="3" borderId="9" xfId="2" applyNumberFormat="1" applyFont="1" applyFill="1" applyBorder="1" applyAlignment="1">
      <alignment horizontal="center" vertical="center"/>
    </xf>
    <xf numFmtId="164" fontId="4" fillId="3" borderId="10" xfId="2" applyNumberFormat="1" applyFont="1" applyFill="1" applyBorder="1" applyAlignment="1">
      <alignment horizontal="center" vertical="center"/>
    </xf>
    <xf numFmtId="9" fontId="4" fillId="0" borderId="0" xfId="2" applyNumberFormat="1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4" borderId="1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4" fillId="0" borderId="12" xfId="2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5" fillId="0" borderId="14" xfId="3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5" xfId="2" applyNumberFormat="1" applyFont="1" applyFill="1" applyBorder="1" applyAlignment="1">
      <alignment horizontal="center"/>
    </xf>
    <xf numFmtId="9" fontId="5" fillId="0" borderId="0" xfId="2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9" fontId="5" fillId="4" borderId="15" xfId="2" applyNumberFormat="1" applyFont="1" applyFill="1" applyBorder="1" applyAlignment="1">
      <alignment horizontal="center"/>
    </xf>
    <xf numFmtId="0" fontId="4" fillId="5" borderId="17" xfId="2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3" fontId="5" fillId="5" borderId="14" xfId="2" applyNumberFormat="1" applyFont="1" applyFill="1" applyBorder="1" applyAlignment="1">
      <alignment horizontal="center"/>
    </xf>
    <xf numFmtId="3" fontId="5" fillId="6" borderId="15" xfId="2" applyNumberFormat="1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3" fontId="5" fillId="6" borderId="14" xfId="3" applyNumberFormat="1" applyFont="1" applyFill="1" applyBorder="1" applyAlignment="1">
      <alignment horizontal="center"/>
    </xf>
    <xf numFmtId="3" fontId="5" fillId="5" borderId="19" xfId="2" applyNumberFormat="1" applyFont="1" applyFill="1" applyBorder="1" applyAlignment="1">
      <alignment horizontal="center"/>
    </xf>
    <xf numFmtId="9" fontId="5" fillId="4" borderId="21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4" fillId="0" borderId="17" xfId="2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3" fontId="5" fillId="0" borderId="19" xfId="2" applyNumberFormat="1" applyFont="1" applyFill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3" fontId="5" fillId="0" borderId="25" xfId="2" applyNumberFormat="1" applyFont="1" applyFill="1" applyBorder="1" applyAlignment="1">
      <alignment horizontal="center"/>
    </xf>
    <xf numFmtId="3" fontId="5" fillId="0" borderId="26" xfId="2" applyNumberFormat="1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3" fontId="5" fillId="0" borderId="24" xfId="2" applyNumberFormat="1" applyFont="1" applyFill="1" applyBorder="1" applyAlignment="1">
      <alignment horizontal="center"/>
    </xf>
    <xf numFmtId="9" fontId="5" fillId="4" borderId="28" xfId="2" applyNumberFormat="1" applyFont="1" applyFill="1" applyBorder="1" applyAlignment="1">
      <alignment horizontal="center"/>
    </xf>
    <xf numFmtId="0" fontId="4" fillId="5" borderId="29" xfId="2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3" fontId="9" fillId="5" borderId="30" xfId="0" applyNumberFormat="1" applyFont="1" applyFill="1" applyBorder="1" applyAlignment="1">
      <alignment horizontal="center"/>
    </xf>
    <xf numFmtId="3" fontId="4" fillId="5" borderId="31" xfId="2" applyNumberFormat="1" applyFont="1" applyFill="1" applyBorder="1" applyAlignment="1">
      <alignment horizontal="center"/>
    </xf>
    <xf numFmtId="3" fontId="4" fillId="5" borderId="32" xfId="2" applyNumberFormat="1" applyFont="1" applyFill="1" applyBorder="1" applyAlignment="1">
      <alignment horizontal="center"/>
    </xf>
    <xf numFmtId="9" fontId="4" fillId="0" borderId="0" xfId="2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9" fontId="4" fillId="4" borderId="32" xfId="2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5" fillId="0" borderId="0" xfId="3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0" fontId="4" fillId="0" borderId="0" xfId="2" applyFont="1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/>
    </xf>
    <xf numFmtId="0" fontId="4" fillId="6" borderId="30" xfId="2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3" fontId="4" fillId="6" borderId="31" xfId="3" applyNumberFormat="1" applyFont="1" applyFill="1" applyBorder="1" applyAlignment="1">
      <alignment horizontal="center"/>
    </xf>
    <xf numFmtId="3" fontId="4" fillId="6" borderId="31" xfId="2" applyNumberFormat="1" applyFont="1" applyFill="1" applyBorder="1" applyAlignment="1">
      <alignment horizontal="center"/>
    </xf>
    <xf numFmtId="9" fontId="4" fillId="7" borderId="32" xfId="2" applyNumberFormat="1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9" fillId="6" borderId="33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center"/>
    </xf>
    <xf numFmtId="0" fontId="4" fillId="0" borderId="34" xfId="2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4" fillId="0" borderId="35" xfId="2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0" borderId="37" xfId="2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4" fillId="6" borderId="38" xfId="2" applyFont="1" applyFill="1" applyBorder="1" applyAlignment="1">
      <alignment horizontal="center"/>
    </xf>
    <xf numFmtId="9" fontId="0" fillId="5" borderId="13" xfId="1" applyFont="1" applyFill="1" applyBorder="1" applyAlignment="1">
      <alignment horizontal="center"/>
    </xf>
    <xf numFmtId="9" fontId="0" fillId="5" borderId="14" xfId="1" applyFont="1" applyFill="1" applyBorder="1" applyAlignment="1">
      <alignment horizontal="center"/>
    </xf>
    <xf numFmtId="9" fontId="0" fillId="6" borderId="21" xfId="0" applyNumberFormat="1" applyFill="1" applyBorder="1" applyAlignment="1">
      <alignment horizontal="center"/>
    </xf>
    <xf numFmtId="0" fontId="4" fillId="0" borderId="38" xfId="2" applyFon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4" fillId="0" borderId="39" xfId="2" applyFont="1" applyBorder="1" applyAlignment="1">
      <alignment horizontal="center"/>
    </xf>
    <xf numFmtId="9" fontId="0" fillId="0" borderId="28" xfId="0" applyNumberFormat="1" applyBorder="1" applyAlignment="1">
      <alignment horizontal="center"/>
    </xf>
    <xf numFmtId="0" fontId="4" fillId="6" borderId="40" xfId="2" applyFont="1" applyFill="1" applyBorder="1" applyAlignment="1">
      <alignment horizontal="center"/>
    </xf>
    <xf numFmtId="9" fontId="2" fillId="6" borderId="30" xfId="1" applyFont="1" applyFill="1" applyBorder="1" applyAlignment="1">
      <alignment horizontal="center"/>
    </xf>
    <xf numFmtId="9" fontId="2" fillId="6" borderId="31" xfId="1" applyFont="1" applyFill="1" applyBorder="1" applyAlignment="1">
      <alignment horizontal="center"/>
    </xf>
    <xf numFmtId="9" fontId="2" fillId="6" borderId="3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1" fontId="5" fillId="0" borderId="0" xfId="2" applyNumberFormat="1" applyFont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" fontId="5" fillId="0" borderId="14" xfId="3" applyNumberFormat="1" applyFont="1" applyBorder="1" applyAlignment="1">
      <alignment horizontal="center"/>
    </xf>
    <xf numFmtId="1" fontId="8" fillId="5" borderId="18" xfId="0" applyNumberFormat="1" applyFont="1" applyFill="1" applyBorder="1" applyAlignment="1">
      <alignment horizontal="center"/>
    </xf>
    <xf numFmtId="1" fontId="8" fillId="5" borderId="19" xfId="0" applyNumberFormat="1" applyFont="1" applyFill="1" applyBorder="1" applyAlignment="1">
      <alignment horizontal="center"/>
    </xf>
    <xf numFmtId="1" fontId="5" fillId="6" borderId="14" xfId="3" applyNumberFormat="1" applyFont="1" applyFill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/>
    </xf>
    <xf numFmtId="1" fontId="8" fillId="0" borderId="24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5" borderId="20" xfId="0" applyNumberFormat="1" applyFont="1" applyFill="1" applyBorder="1" applyAlignment="1">
      <alignment horizontal="center"/>
    </xf>
    <xf numFmtId="1" fontId="5" fillId="5" borderId="19" xfId="3" applyNumberFormat="1" applyFont="1" applyFill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1" fontId="5" fillId="0" borderId="19" xfId="3" applyNumberFormat="1" applyFont="1" applyBorder="1" applyAlignment="1">
      <alignment horizontal="center"/>
    </xf>
    <xf numFmtId="1" fontId="5" fillId="6" borderId="19" xfId="3" applyNumberFormat="1" applyFont="1" applyFill="1" applyBorder="1" applyAlignment="1">
      <alignment horizontal="center"/>
    </xf>
    <xf numFmtId="1" fontId="8" fillId="0" borderId="27" xfId="0" applyNumberFormat="1" applyFont="1" applyBorder="1" applyAlignment="1">
      <alignment horizontal="center"/>
    </xf>
    <xf numFmtId="1" fontId="5" fillId="0" borderId="14" xfId="3" applyNumberFormat="1" applyFont="1" applyFill="1" applyBorder="1" applyAlignment="1">
      <alignment horizontal="center"/>
    </xf>
    <xf numFmtId="1" fontId="5" fillId="0" borderId="19" xfId="3" applyNumberFormat="1" applyFont="1" applyFill="1" applyBorder="1" applyAlignment="1">
      <alignment horizontal="center"/>
    </xf>
  </cellXfs>
  <cellStyles count="4">
    <cellStyle name="Normal" xfId="0" builtinId="0"/>
    <cellStyle name="Normal 3" xfId="2"/>
    <cellStyle name="Normal 3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siness\Tuition%20Assistance,%20JLE,%20JSSA\Tuition%20Assistance%2021-22\Enrollment%20&amp;%20TA%202021-22\08312021%20Enrollment%20&amp;%20TA%2021-22%20F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e's for Mitch Weekly"/>
      <sheetName val="Data"/>
      <sheetName val="COVID"/>
      <sheetName val="Drop Down"/>
      <sheetName val="Grade"/>
      <sheetName val="TA Proj"/>
      <sheetName val="Hist Data Proj"/>
      <sheetName val="TA &amp; Calc"/>
      <sheetName val="Funnel"/>
      <sheetName val="Tracker"/>
      <sheetName val="Background"/>
      <sheetName val="Recruitment"/>
      <sheetName val="Retention"/>
      <sheetName val="Withdrawn"/>
      <sheetName val="Employee"/>
      <sheetName val="TA"/>
      <sheetName val="TA v FP"/>
      <sheetName val="TA Calculator"/>
      <sheetName val="Statistics"/>
      <sheetName val="Contact List"/>
      <sheetName val="Address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44476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"/>
  <sheetViews>
    <sheetView tabSelected="1" workbookViewId="0">
      <selection activeCell="U8" sqref="U8:Y21"/>
    </sheetView>
  </sheetViews>
  <sheetFormatPr defaultColWidth="7.36328125" defaultRowHeight="13" x14ac:dyDescent="0.3"/>
  <cols>
    <col min="1" max="18" width="7.36328125" style="116"/>
    <col min="19" max="19" width="7.36328125" style="117"/>
    <col min="20" max="27" width="7.36328125" style="116"/>
    <col min="28" max="28" width="7.36328125" style="117"/>
    <col min="29" max="16384" width="7.36328125" style="116"/>
  </cols>
  <sheetData>
    <row r="1" spans="1:48" s="2" customFormat="1" x14ac:dyDescent="0.3">
      <c r="A1" s="1"/>
      <c r="B1" s="1"/>
      <c r="C1" s="1"/>
      <c r="D1" s="1"/>
      <c r="E1" s="1"/>
      <c r="O1" s="3"/>
      <c r="P1" s="4"/>
      <c r="Q1" s="4"/>
      <c r="R1" s="4"/>
      <c r="S1" s="4"/>
      <c r="T1" s="4"/>
      <c r="U1" s="4"/>
      <c r="V1" s="3"/>
      <c r="AB1" s="5"/>
    </row>
    <row r="2" spans="1:48" s="2" customFormat="1" ht="18.5" x14ac:dyDescent="0.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pans="1:48" s="2" customFormat="1" x14ac:dyDescent="0.3">
      <c r="A3" s="1"/>
      <c r="B3" s="1"/>
      <c r="C3" s="1"/>
      <c r="D3" s="1"/>
      <c r="E3" s="1"/>
      <c r="O3" s="3"/>
      <c r="P3" s="4"/>
      <c r="Q3" s="4"/>
      <c r="R3" s="4"/>
      <c r="S3" s="4"/>
      <c r="T3" s="4"/>
      <c r="U3" s="4"/>
      <c r="V3" s="3"/>
      <c r="AB3" s="9"/>
    </row>
    <row r="4" spans="1:48" s="2" customForma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3"/>
      <c r="K4" s="10" t="s">
        <v>2</v>
      </c>
      <c r="L4" s="10"/>
      <c r="M4" s="10"/>
      <c r="N4" s="10"/>
      <c r="O4" s="10"/>
      <c r="P4" s="10"/>
      <c r="Q4" s="10"/>
      <c r="R4" s="10"/>
      <c r="S4" s="10"/>
    </row>
    <row r="5" spans="1:48" s="2" customFormat="1" ht="13.5" thickBot="1" x14ac:dyDescent="0.35">
      <c r="A5" s="1"/>
      <c r="B5" s="11" t="s">
        <v>3</v>
      </c>
      <c r="C5" s="12"/>
      <c r="D5" s="13"/>
      <c r="E5" s="13"/>
      <c r="F5" s="13"/>
      <c r="G5" s="13"/>
      <c r="H5" s="13"/>
      <c r="I5" s="14"/>
      <c r="L5" s="13" t="s">
        <v>3</v>
      </c>
      <c r="M5" s="15"/>
      <c r="N5" s="13"/>
      <c r="O5" s="13"/>
      <c r="P5" s="13"/>
      <c r="Q5" s="13"/>
      <c r="R5" s="13"/>
      <c r="S5" s="15"/>
    </row>
    <row r="6" spans="1:48" s="13" customFormat="1" x14ac:dyDescent="0.3">
      <c r="A6" s="16" t="s">
        <v>4</v>
      </c>
      <c r="B6" s="17" t="s">
        <v>5</v>
      </c>
      <c r="C6" s="18" t="s">
        <v>6</v>
      </c>
      <c r="D6" s="18" t="s">
        <v>7</v>
      </c>
      <c r="E6" s="18" t="s">
        <v>8</v>
      </c>
      <c r="F6" s="18" t="s">
        <v>9</v>
      </c>
      <c r="G6" s="19" t="s">
        <v>10</v>
      </c>
      <c r="H6" s="20" t="s">
        <v>11</v>
      </c>
      <c r="I6" s="14"/>
      <c r="K6" s="16" t="s">
        <v>4</v>
      </c>
      <c r="L6" s="17" t="s">
        <v>5</v>
      </c>
      <c r="M6" s="18" t="s">
        <v>6</v>
      </c>
      <c r="N6" s="18" t="s">
        <v>7</v>
      </c>
      <c r="O6" s="18" t="s">
        <v>8</v>
      </c>
      <c r="P6" s="18" t="s">
        <v>9</v>
      </c>
      <c r="Q6" s="19" t="s">
        <v>10</v>
      </c>
      <c r="R6" s="19" t="s">
        <v>11</v>
      </c>
      <c r="S6" s="21" t="s">
        <v>12</v>
      </c>
    </row>
    <row r="7" spans="1:48" s="29" customFormat="1" ht="13.5" thickBot="1" x14ac:dyDescent="0.4">
      <c r="A7" s="22"/>
      <c r="B7" s="23">
        <v>44424</v>
      </c>
      <c r="C7" s="24">
        <v>44432</v>
      </c>
      <c r="D7" s="24">
        <v>44430</v>
      </c>
      <c r="E7" s="24">
        <v>44440</v>
      </c>
      <c r="F7" s="25">
        <f ca="1">[1]Tracker!A2</f>
        <v>44476</v>
      </c>
      <c r="G7" s="26"/>
      <c r="H7" s="27"/>
      <c r="I7" s="28"/>
      <c r="K7" s="22"/>
      <c r="L7" s="23">
        <v>44424</v>
      </c>
      <c r="M7" s="24">
        <v>44432</v>
      </c>
      <c r="N7" s="24">
        <v>44430</v>
      </c>
      <c r="O7" s="24">
        <v>44440</v>
      </c>
      <c r="P7" s="25">
        <f ca="1">[1]Tracker!A2</f>
        <v>44476</v>
      </c>
      <c r="Q7" s="26"/>
      <c r="R7" s="26"/>
      <c r="S7" s="30"/>
      <c r="AK7" s="31"/>
      <c r="AL7" s="31"/>
    </row>
    <row r="8" spans="1:48" s="2" customFormat="1" x14ac:dyDescent="0.3">
      <c r="A8" s="32" t="s">
        <v>13</v>
      </c>
      <c r="B8" s="119">
        <v>27</v>
      </c>
      <c r="C8" s="120">
        <v>22.5</v>
      </c>
      <c r="D8" s="120">
        <v>25.5</v>
      </c>
      <c r="E8" s="120">
        <v>28.5</v>
      </c>
      <c r="F8" s="136">
        <v>30</v>
      </c>
      <c r="G8" s="35">
        <f>AVERAGE(B8:F8)</f>
        <v>26.7</v>
      </c>
      <c r="H8" s="36">
        <f>F8-G8</f>
        <v>3.3000000000000007</v>
      </c>
      <c r="I8" s="37"/>
      <c r="K8" s="32" t="s">
        <v>13</v>
      </c>
      <c r="L8" s="38">
        <v>18</v>
      </c>
      <c r="M8" s="33">
        <v>15</v>
      </c>
      <c r="N8" s="33">
        <v>17</v>
      </c>
      <c r="O8" s="33">
        <v>19</v>
      </c>
      <c r="P8" s="34">
        <v>20</v>
      </c>
      <c r="Q8" s="35">
        <f>AVERAGE(L8:P8)</f>
        <v>17.8</v>
      </c>
      <c r="R8" s="35">
        <f>P8-Q8</f>
        <v>2.1999999999999993</v>
      </c>
      <c r="S8" s="39">
        <f t="shared" ref="S8:S21" si="0">P8/F8</f>
        <v>0.66666666666666663</v>
      </c>
      <c r="U8" s="118"/>
      <c r="V8" s="118"/>
      <c r="W8" s="118"/>
      <c r="X8" s="118"/>
      <c r="Y8" s="118"/>
    </row>
    <row r="9" spans="1:48" s="2" customFormat="1" x14ac:dyDescent="0.3">
      <c r="A9" s="40" t="s">
        <v>14</v>
      </c>
      <c r="B9" s="122">
        <v>54</v>
      </c>
      <c r="C9" s="123">
        <v>48</v>
      </c>
      <c r="D9" s="123">
        <v>51</v>
      </c>
      <c r="E9" s="123">
        <v>45</v>
      </c>
      <c r="F9" s="131">
        <v>42</v>
      </c>
      <c r="G9" s="42">
        <f t="shared" ref="G9:G21" si="1">AVERAGE(B9:F9)</f>
        <v>48</v>
      </c>
      <c r="H9" s="43">
        <f t="shared" ref="H9:H21" si="2">F9-G9</f>
        <v>-6</v>
      </c>
      <c r="I9" s="37"/>
      <c r="K9" s="40" t="s">
        <v>14</v>
      </c>
      <c r="L9" s="44">
        <v>36</v>
      </c>
      <c r="M9" s="41">
        <v>32</v>
      </c>
      <c r="N9" s="41">
        <v>34</v>
      </c>
      <c r="O9" s="41">
        <v>30</v>
      </c>
      <c r="P9" s="45">
        <v>28</v>
      </c>
      <c r="Q9" s="42">
        <f t="shared" ref="Q9:Q21" si="3">AVERAGE(L9:P9)</f>
        <v>32</v>
      </c>
      <c r="R9" s="46">
        <f t="shared" ref="R9:R21" si="4">P9-Q9</f>
        <v>-4</v>
      </c>
      <c r="S9" s="47">
        <f t="shared" si="0"/>
        <v>0.66666666666666663</v>
      </c>
      <c r="U9" s="118"/>
      <c r="V9" s="118"/>
      <c r="W9" s="118"/>
      <c r="X9" s="118"/>
      <c r="Y9" s="118"/>
      <c r="AM9" s="48"/>
      <c r="AN9" s="48"/>
      <c r="AO9" s="48"/>
    </row>
    <row r="10" spans="1:48" s="2" customFormat="1" x14ac:dyDescent="0.3">
      <c r="A10" s="49">
        <v>1</v>
      </c>
      <c r="B10" s="125">
        <v>66</v>
      </c>
      <c r="C10" s="126">
        <v>67.5</v>
      </c>
      <c r="D10" s="126">
        <v>69</v>
      </c>
      <c r="E10" s="126">
        <v>63</v>
      </c>
      <c r="F10" s="137">
        <v>75</v>
      </c>
      <c r="G10" s="35">
        <f t="shared" si="1"/>
        <v>68.099999999999994</v>
      </c>
      <c r="H10" s="36">
        <f t="shared" si="2"/>
        <v>6.9000000000000057</v>
      </c>
      <c r="I10" s="37"/>
      <c r="K10" s="49">
        <v>1</v>
      </c>
      <c r="L10" s="51">
        <v>44</v>
      </c>
      <c r="M10" s="50">
        <v>45</v>
      </c>
      <c r="N10" s="50">
        <v>46</v>
      </c>
      <c r="O10" s="50">
        <v>42</v>
      </c>
      <c r="P10" s="34">
        <v>50</v>
      </c>
      <c r="Q10" s="35">
        <f t="shared" si="3"/>
        <v>45.4</v>
      </c>
      <c r="R10" s="52">
        <f t="shared" si="4"/>
        <v>4.6000000000000014</v>
      </c>
      <c r="S10" s="47">
        <f t="shared" si="0"/>
        <v>0.66666666666666663</v>
      </c>
      <c r="U10" s="118"/>
      <c r="V10" s="118"/>
      <c r="W10" s="118"/>
      <c r="X10" s="118"/>
      <c r="Y10" s="118"/>
    </row>
    <row r="11" spans="1:48" s="2" customFormat="1" x14ac:dyDescent="0.3">
      <c r="A11" s="49">
        <v>2</v>
      </c>
      <c r="B11" s="125">
        <v>66</v>
      </c>
      <c r="C11" s="126">
        <v>67.5</v>
      </c>
      <c r="D11" s="126">
        <v>66</v>
      </c>
      <c r="E11" s="126">
        <v>64.5</v>
      </c>
      <c r="F11" s="137">
        <v>72</v>
      </c>
      <c r="G11" s="35">
        <f t="shared" si="1"/>
        <v>67.2</v>
      </c>
      <c r="H11" s="36">
        <f t="shared" si="2"/>
        <v>4.7999999999999972</v>
      </c>
      <c r="I11" s="37"/>
      <c r="K11" s="49">
        <v>2</v>
      </c>
      <c r="L11" s="51">
        <v>44</v>
      </c>
      <c r="M11" s="50">
        <v>45</v>
      </c>
      <c r="N11" s="50">
        <v>44</v>
      </c>
      <c r="O11" s="50">
        <v>43</v>
      </c>
      <c r="P11" s="34">
        <v>48</v>
      </c>
      <c r="Q11" s="35">
        <f t="shared" si="3"/>
        <v>44.8</v>
      </c>
      <c r="R11" s="52">
        <f t="shared" si="4"/>
        <v>3.2000000000000028</v>
      </c>
      <c r="S11" s="47">
        <f t="shared" si="0"/>
        <v>0.66666666666666663</v>
      </c>
      <c r="U11" s="118"/>
      <c r="V11" s="118"/>
      <c r="W11" s="118"/>
      <c r="X11" s="118"/>
      <c r="Y11" s="118"/>
    </row>
    <row r="12" spans="1:48" s="2" customFormat="1" x14ac:dyDescent="0.3">
      <c r="A12" s="49">
        <v>3</v>
      </c>
      <c r="B12" s="125">
        <v>69</v>
      </c>
      <c r="C12" s="126">
        <v>67.5</v>
      </c>
      <c r="D12" s="126">
        <v>69</v>
      </c>
      <c r="E12" s="126">
        <v>63</v>
      </c>
      <c r="F12" s="137">
        <v>75</v>
      </c>
      <c r="G12" s="35">
        <f t="shared" si="1"/>
        <v>68.7</v>
      </c>
      <c r="H12" s="36">
        <f t="shared" si="2"/>
        <v>6.2999999999999972</v>
      </c>
      <c r="I12" s="37"/>
      <c r="K12" s="49">
        <v>3</v>
      </c>
      <c r="L12" s="51">
        <v>46</v>
      </c>
      <c r="M12" s="50">
        <v>45</v>
      </c>
      <c r="N12" s="50">
        <v>46</v>
      </c>
      <c r="O12" s="50">
        <v>42</v>
      </c>
      <c r="P12" s="34">
        <v>50</v>
      </c>
      <c r="Q12" s="35">
        <f t="shared" si="3"/>
        <v>45.8</v>
      </c>
      <c r="R12" s="52">
        <f t="shared" si="4"/>
        <v>4.2000000000000028</v>
      </c>
      <c r="S12" s="47">
        <f t="shared" si="0"/>
        <v>0.66666666666666663</v>
      </c>
      <c r="U12" s="118"/>
      <c r="V12" s="118"/>
      <c r="W12" s="118"/>
      <c r="X12" s="118"/>
      <c r="Y12" s="118"/>
    </row>
    <row r="13" spans="1:48" s="2" customFormat="1" x14ac:dyDescent="0.3">
      <c r="A13" s="49">
        <v>4</v>
      </c>
      <c r="B13" s="125">
        <v>66</v>
      </c>
      <c r="C13" s="126">
        <v>67.5</v>
      </c>
      <c r="D13" s="126">
        <v>70.5</v>
      </c>
      <c r="E13" s="126">
        <v>60</v>
      </c>
      <c r="F13" s="137">
        <v>67.5</v>
      </c>
      <c r="G13" s="35">
        <f t="shared" si="1"/>
        <v>66.3</v>
      </c>
      <c r="H13" s="36">
        <f t="shared" si="2"/>
        <v>1.2000000000000028</v>
      </c>
      <c r="I13" s="37"/>
      <c r="K13" s="49">
        <v>4</v>
      </c>
      <c r="L13" s="51">
        <v>44</v>
      </c>
      <c r="M13" s="50">
        <v>45</v>
      </c>
      <c r="N13" s="50">
        <v>47</v>
      </c>
      <c r="O13" s="50">
        <v>40</v>
      </c>
      <c r="P13" s="34">
        <v>45</v>
      </c>
      <c r="Q13" s="35">
        <f t="shared" si="3"/>
        <v>44.2</v>
      </c>
      <c r="R13" s="52">
        <f t="shared" si="4"/>
        <v>0.79999999999999716</v>
      </c>
      <c r="S13" s="47">
        <f t="shared" si="0"/>
        <v>0.66666666666666663</v>
      </c>
      <c r="U13" s="118"/>
      <c r="V13" s="118"/>
      <c r="W13" s="118"/>
      <c r="X13" s="118"/>
      <c r="Y13" s="118"/>
    </row>
    <row r="14" spans="1:48" s="2" customFormat="1" x14ac:dyDescent="0.3">
      <c r="A14" s="49">
        <v>5</v>
      </c>
      <c r="B14" s="125">
        <v>66</v>
      </c>
      <c r="C14" s="126">
        <v>55.5</v>
      </c>
      <c r="D14" s="126">
        <v>69</v>
      </c>
      <c r="E14" s="126">
        <v>63</v>
      </c>
      <c r="F14" s="137">
        <v>75</v>
      </c>
      <c r="G14" s="35">
        <f t="shared" si="1"/>
        <v>65.7</v>
      </c>
      <c r="H14" s="36">
        <f t="shared" si="2"/>
        <v>9.2999999999999972</v>
      </c>
      <c r="I14" s="37"/>
      <c r="K14" s="49">
        <v>5</v>
      </c>
      <c r="L14" s="51">
        <v>44</v>
      </c>
      <c r="M14" s="50">
        <v>37</v>
      </c>
      <c r="N14" s="50">
        <v>46</v>
      </c>
      <c r="O14" s="50">
        <v>42</v>
      </c>
      <c r="P14" s="34">
        <v>50</v>
      </c>
      <c r="Q14" s="35">
        <f t="shared" si="3"/>
        <v>43.8</v>
      </c>
      <c r="R14" s="52">
        <f t="shared" si="4"/>
        <v>6.2000000000000028</v>
      </c>
      <c r="S14" s="47">
        <f t="shared" si="0"/>
        <v>0.66666666666666663</v>
      </c>
      <c r="U14" s="118"/>
      <c r="V14" s="118"/>
      <c r="W14" s="118"/>
      <c r="X14" s="118"/>
      <c r="Y14" s="118"/>
    </row>
    <row r="15" spans="1:48" s="2" customFormat="1" x14ac:dyDescent="0.3">
      <c r="A15" s="40">
        <v>6</v>
      </c>
      <c r="B15" s="122">
        <v>82.5</v>
      </c>
      <c r="C15" s="123">
        <v>87</v>
      </c>
      <c r="D15" s="123">
        <v>81</v>
      </c>
      <c r="E15" s="123">
        <v>85.5</v>
      </c>
      <c r="F15" s="131">
        <v>88.5</v>
      </c>
      <c r="G15" s="42">
        <f t="shared" si="1"/>
        <v>84.9</v>
      </c>
      <c r="H15" s="43">
        <f t="shared" si="2"/>
        <v>3.5999999999999943</v>
      </c>
      <c r="I15" s="37"/>
      <c r="K15" s="40">
        <v>6</v>
      </c>
      <c r="L15" s="44">
        <v>55</v>
      </c>
      <c r="M15" s="41">
        <v>58</v>
      </c>
      <c r="N15" s="41">
        <v>54</v>
      </c>
      <c r="O15" s="41">
        <v>57</v>
      </c>
      <c r="P15" s="45">
        <v>59</v>
      </c>
      <c r="Q15" s="42">
        <f t="shared" si="3"/>
        <v>56.6</v>
      </c>
      <c r="R15" s="46">
        <f t="shared" si="4"/>
        <v>2.3999999999999986</v>
      </c>
      <c r="S15" s="47">
        <f t="shared" si="0"/>
        <v>0.66666666666666663</v>
      </c>
      <c r="U15" s="118"/>
      <c r="V15" s="118"/>
      <c r="W15" s="118"/>
      <c r="X15" s="118"/>
      <c r="Y15" s="118"/>
    </row>
    <row r="16" spans="1:48" s="2" customFormat="1" x14ac:dyDescent="0.3">
      <c r="A16" s="49">
        <v>7</v>
      </c>
      <c r="B16" s="125">
        <v>81</v>
      </c>
      <c r="C16" s="126">
        <v>87</v>
      </c>
      <c r="D16" s="126">
        <v>85.5</v>
      </c>
      <c r="E16" s="126">
        <v>84</v>
      </c>
      <c r="F16" s="137">
        <v>85.5</v>
      </c>
      <c r="G16" s="35">
        <f t="shared" si="1"/>
        <v>84.6</v>
      </c>
      <c r="H16" s="36">
        <f t="shared" si="2"/>
        <v>0.90000000000000568</v>
      </c>
      <c r="I16" s="37"/>
      <c r="K16" s="49">
        <v>7</v>
      </c>
      <c r="L16" s="51">
        <v>54</v>
      </c>
      <c r="M16" s="50">
        <v>58</v>
      </c>
      <c r="N16" s="50">
        <v>57</v>
      </c>
      <c r="O16" s="50">
        <v>56</v>
      </c>
      <c r="P16" s="34">
        <v>57</v>
      </c>
      <c r="Q16" s="35">
        <f t="shared" si="3"/>
        <v>56.4</v>
      </c>
      <c r="R16" s="52">
        <f t="shared" si="4"/>
        <v>0.60000000000000142</v>
      </c>
      <c r="S16" s="47">
        <f t="shared" si="0"/>
        <v>0.66666666666666663</v>
      </c>
      <c r="U16" s="118"/>
      <c r="V16" s="118"/>
      <c r="W16" s="118"/>
      <c r="X16" s="118"/>
      <c r="Y16" s="118"/>
    </row>
    <row r="17" spans="1:36" s="2" customFormat="1" x14ac:dyDescent="0.3">
      <c r="A17" s="49">
        <v>8</v>
      </c>
      <c r="B17" s="125">
        <v>87</v>
      </c>
      <c r="C17" s="126">
        <v>85.5</v>
      </c>
      <c r="D17" s="126">
        <v>84</v>
      </c>
      <c r="E17" s="126">
        <v>85.5</v>
      </c>
      <c r="F17" s="137">
        <v>82.5</v>
      </c>
      <c r="G17" s="35">
        <f t="shared" si="1"/>
        <v>84.9</v>
      </c>
      <c r="H17" s="36">
        <f t="shared" si="2"/>
        <v>-2.4000000000000057</v>
      </c>
      <c r="I17" s="37"/>
      <c r="K17" s="49">
        <v>8</v>
      </c>
      <c r="L17" s="50">
        <v>58</v>
      </c>
      <c r="M17" s="50">
        <v>57</v>
      </c>
      <c r="N17" s="50">
        <v>56</v>
      </c>
      <c r="O17" s="34">
        <v>57</v>
      </c>
      <c r="P17" s="34">
        <v>55</v>
      </c>
      <c r="Q17" s="35">
        <f t="shared" si="3"/>
        <v>56.6</v>
      </c>
      <c r="R17" s="52">
        <f t="shared" si="4"/>
        <v>-1.6000000000000014</v>
      </c>
      <c r="S17" s="47">
        <f t="shared" si="0"/>
        <v>0.66666666666666663</v>
      </c>
      <c r="U17" s="118"/>
      <c r="V17" s="118"/>
      <c r="W17" s="118"/>
      <c r="X17" s="118"/>
      <c r="Y17" s="118"/>
    </row>
    <row r="18" spans="1:36" s="2" customFormat="1" x14ac:dyDescent="0.3">
      <c r="A18" s="40">
        <v>9</v>
      </c>
      <c r="B18" s="122">
        <v>115.5</v>
      </c>
      <c r="C18" s="123">
        <v>118.5</v>
      </c>
      <c r="D18" s="123">
        <v>105</v>
      </c>
      <c r="E18" s="123">
        <v>112.5</v>
      </c>
      <c r="F18" s="131">
        <v>115.5</v>
      </c>
      <c r="G18" s="42">
        <f t="shared" si="1"/>
        <v>113.4</v>
      </c>
      <c r="H18" s="43">
        <f t="shared" si="2"/>
        <v>2.0999999999999943</v>
      </c>
      <c r="I18" s="37"/>
      <c r="K18" s="40">
        <v>9</v>
      </c>
      <c r="L18" s="44">
        <v>77</v>
      </c>
      <c r="M18" s="41">
        <v>79</v>
      </c>
      <c r="N18" s="41">
        <v>70</v>
      </c>
      <c r="O18" s="41">
        <v>75</v>
      </c>
      <c r="P18" s="45">
        <v>77</v>
      </c>
      <c r="Q18" s="42">
        <f t="shared" si="3"/>
        <v>75.599999999999994</v>
      </c>
      <c r="R18" s="46">
        <f t="shared" si="4"/>
        <v>1.4000000000000057</v>
      </c>
      <c r="S18" s="47">
        <f t="shared" si="0"/>
        <v>0.66666666666666663</v>
      </c>
      <c r="U18" s="118"/>
      <c r="V18" s="118"/>
      <c r="W18" s="118"/>
      <c r="X18" s="118"/>
      <c r="Y18" s="118"/>
    </row>
    <row r="19" spans="1:36" s="2" customFormat="1" x14ac:dyDescent="0.3">
      <c r="A19" s="49">
        <v>10</v>
      </c>
      <c r="B19" s="125">
        <v>114</v>
      </c>
      <c r="C19" s="126">
        <v>112.5</v>
      </c>
      <c r="D19" s="126">
        <v>111</v>
      </c>
      <c r="E19" s="126">
        <v>115.5</v>
      </c>
      <c r="F19" s="137">
        <v>114</v>
      </c>
      <c r="G19" s="35">
        <f t="shared" si="1"/>
        <v>113.4</v>
      </c>
      <c r="H19" s="36">
        <f t="shared" si="2"/>
        <v>0.59999999999999432</v>
      </c>
      <c r="I19" s="37"/>
      <c r="K19" s="49">
        <v>10</v>
      </c>
      <c r="L19" s="51">
        <v>76</v>
      </c>
      <c r="M19" s="50">
        <v>75</v>
      </c>
      <c r="N19" s="50">
        <v>74</v>
      </c>
      <c r="O19" s="50">
        <v>77</v>
      </c>
      <c r="P19" s="34">
        <v>76</v>
      </c>
      <c r="Q19" s="35">
        <f t="shared" si="3"/>
        <v>75.599999999999994</v>
      </c>
      <c r="R19" s="52">
        <f t="shared" si="4"/>
        <v>0.40000000000000568</v>
      </c>
      <c r="S19" s="47">
        <f t="shared" si="0"/>
        <v>0.66666666666666663</v>
      </c>
      <c r="U19" s="118"/>
      <c r="V19" s="118"/>
      <c r="W19" s="118"/>
      <c r="X19" s="118"/>
      <c r="Y19" s="118"/>
    </row>
    <row r="20" spans="1:36" s="2" customFormat="1" x14ac:dyDescent="0.3">
      <c r="A20" s="49">
        <v>11</v>
      </c>
      <c r="B20" s="125">
        <v>112.5</v>
      </c>
      <c r="C20" s="126">
        <v>111</v>
      </c>
      <c r="D20" s="126">
        <v>115.5</v>
      </c>
      <c r="E20" s="126">
        <v>114</v>
      </c>
      <c r="F20" s="137">
        <v>108</v>
      </c>
      <c r="G20" s="35">
        <f t="shared" si="1"/>
        <v>112.2</v>
      </c>
      <c r="H20" s="36">
        <f t="shared" si="2"/>
        <v>-4.2000000000000028</v>
      </c>
      <c r="I20" s="37"/>
      <c r="K20" s="49">
        <v>11</v>
      </c>
      <c r="L20" s="50">
        <v>75</v>
      </c>
      <c r="M20" s="50">
        <v>74</v>
      </c>
      <c r="N20" s="50">
        <v>77</v>
      </c>
      <c r="O20" s="34">
        <v>76</v>
      </c>
      <c r="P20" s="34">
        <v>72</v>
      </c>
      <c r="Q20" s="35">
        <f t="shared" si="3"/>
        <v>74.8</v>
      </c>
      <c r="R20" s="52">
        <f t="shared" si="4"/>
        <v>-2.7999999999999972</v>
      </c>
      <c r="S20" s="47">
        <v>0</v>
      </c>
      <c r="U20" s="118"/>
      <c r="V20" s="118"/>
      <c r="W20" s="118"/>
      <c r="X20" s="118"/>
      <c r="Y20" s="118"/>
    </row>
    <row r="21" spans="1:36" s="2" customFormat="1" ht="13.5" thickBot="1" x14ac:dyDescent="0.35">
      <c r="A21" s="53">
        <v>12</v>
      </c>
      <c r="B21" s="125">
        <v>115.5</v>
      </c>
      <c r="C21" s="126">
        <v>115.5</v>
      </c>
      <c r="D21" s="126">
        <v>111</v>
      </c>
      <c r="E21" s="126">
        <v>115.5</v>
      </c>
      <c r="F21" s="137">
        <v>114</v>
      </c>
      <c r="G21" s="55">
        <f t="shared" si="1"/>
        <v>114.3</v>
      </c>
      <c r="H21" s="56">
        <f t="shared" si="2"/>
        <v>-0.29999999999999716</v>
      </c>
      <c r="I21" s="37"/>
      <c r="K21" s="53">
        <v>12</v>
      </c>
      <c r="L21" s="57">
        <v>77</v>
      </c>
      <c r="M21" s="54">
        <v>77</v>
      </c>
      <c r="N21" s="50">
        <v>74</v>
      </c>
      <c r="O21" s="50">
        <v>77</v>
      </c>
      <c r="P21" s="34">
        <v>76</v>
      </c>
      <c r="Q21" s="35">
        <f t="shared" si="3"/>
        <v>76.2</v>
      </c>
      <c r="R21" s="58">
        <f t="shared" si="4"/>
        <v>-0.20000000000000284</v>
      </c>
      <c r="S21" s="59">
        <f t="shared" si="0"/>
        <v>0.66666666666666663</v>
      </c>
      <c r="U21" s="118"/>
      <c r="V21" s="118"/>
      <c r="W21" s="118"/>
      <c r="X21" s="118"/>
      <c r="Y21" s="118"/>
    </row>
    <row r="22" spans="1:36" s="71" customFormat="1" ht="13.5" thickBot="1" x14ac:dyDescent="0.35">
      <c r="A22" s="60" t="s">
        <v>15</v>
      </c>
      <c r="B22" s="61">
        <f>SUM(B8:B21)</f>
        <v>1122</v>
      </c>
      <c r="C22" s="61">
        <f>SUM(C8:C21)</f>
        <v>1113</v>
      </c>
      <c r="D22" s="61">
        <f>SUM(D8:D21)</f>
        <v>1113</v>
      </c>
      <c r="E22" s="61">
        <f>SUM(E8:E21)</f>
        <v>1099.5</v>
      </c>
      <c r="F22" s="62">
        <f>SUM(F8:F21)</f>
        <v>1144.5</v>
      </c>
      <c r="G22" s="63">
        <f>AVERAGE(B22:F22)</f>
        <v>1118.4000000000001</v>
      </c>
      <c r="H22" s="64">
        <f>F22-G22</f>
        <v>26.099999999999909</v>
      </c>
      <c r="I22" s="65"/>
      <c r="J22" s="66"/>
      <c r="K22" s="60" t="s">
        <v>15</v>
      </c>
      <c r="L22" s="67">
        <f>SUM(L8:L21)</f>
        <v>748</v>
      </c>
      <c r="M22" s="68">
        <f>SUM(M8:M21)</f>
        <v>742</v>
      </c>
      <c r="N22" s="68">
        <f>SUM(N8:N21)</f>
        <v>742</v>
      </c>
      <c r="O22" s="68">
        <f>SUM(O8:O21)</f>
        <v>733</v>
      </c>
      <c r="P22" s="68">
        <f>SUM(P8:P21)</f>
        <v>763</v>
      </c>
      <c r="Q22" s="63">
        <f>AVERAGE(L22:P22)</f>
        <v>745.6</v>
      </c>
      <c r="R22" s="63">
        <f>P22-Q22</f>
        <v>17.399999999999977</v>
      </c>
      <c r="S22" s="69">
        <f>P22/F22</f>
        <v>0.66666666666666663</v>
      </c>
      <c r="T22" s="66"/>
      <c r="U22" s="66"/>
      <c r="V22" s="66"/>
      <c r="W22" s="66"/>
      <c r="X22" s="70"/>
      <c r="Y22" s="70"/>
      <c r="Z22" s="70"/>
      <c r="AA22" s="65"/>
      <c r="AC22" s="66"/>
      <c r="AD22" s="66"/>
      <c r="AE22" s="66"/>
      <c r="AF22" s="66"/>
      <c r="AG22" s="70"/>
      <c r="AH22" s="70"/>
      <c r="AI22" s="70"/>
      <c r="AJ22" s="65"/>
    </row>
    <row r="23" spans="1:36" s="9" customFormat="1" x14ac:dyDescent="0.3">
      <c r="A23" s="72"/>
      <c r="B23" s="73"/>
      <c r="C23" s="73"/>
      <c r="D23" s="73"/>
      <c r="E23" s="73"/>
      <c r="F23" s="74"/>
      <c r="G23" s="75"/>
      <c r="H23" s="75"/>
      <c r="I23" s="37"/>
      <c r="J23" s="73"/>
      <c r="K23" s="72"/>
      <c r="L23" s="73"/>
      <c r="M23" s="73"/>
      <c r="N23" s="73"/>
      <c r="O23" s="74"/>
      <c r="P23" s="75"/>
      <c r="Q23" s="75"/>
      <c r="R23" s="37"/>
      <c r="S23" s="37"/>
      <c r="T23" s="73"/>
      <c r="U23" s="73"/>
      <c r="V23" s="73"/>
      <c r="W23" s="73"/>
      <c r="X23" s="75"/>
      <c r="Y23" s="75"/>
      <c r="Z23" s="75"/>
      <c r="AA23" s="37"/>
      <c r="AC23" s="73"/>
      <c r="AD23" s="73"/>
      <c r="AE23" s="73"/>
      <c r="AF23" s="73"/>
      <c r="AG23" s="75"/>
      <c r="AH23" s="75"/>
      <c r="AI23" s="75"/>
      <c r="AJ23" s="37"/>
    </row>
    <row r="24" spans="1:36" s="9" customFormat="1" x14ac:dyDescent="0.3">
      <c r="A24" s="10" t="s">
        <v>16</v>
      </c>
      <c r="B24" s="10"/>
      <c r="C24" s="10"/>
      <c r="D24" s="10"/>
      <c r="E24" s="10"/>
      <c r="F24" s="10"/>
      <c r="G24" s="10"/>
      <c r="H24" s="10"/>
      <c r="I24" s="10"/>
      <c r="K24" s="10" t="s">
        <v>17</v>
      </c>
      <c r="L24" s="10"/>
      <c r="M24" s="10"/>
      <c r="N24" s="10"/>
      <c r="O24" s="10"/>
      <c r="P24" s="10"/>
      <c r="Q24" s="10"/>
      <c r="R24" s="10"/>
      <c r="S24" s="10"/>
      <c r="T24" s="73"/>
      <c r="U24" s="73"/>
      <c r="V24" s="73"/>
      <c r="W24" s="73"/>
      <c r="X24" s="75"/>
      <c r="Y24" s="75"/>
      <c r="Z24" s="75"/>
      <c r="AA24" s="37"/>
      <c r="AC24" s="73"/>
      <c r="AD24" s="73"/>
      <c r="AE24" s="73"/>
      <c r="AF24" s="73"/>
      <c r="AG24" s="75"/>
      <c r="AH24" s="75"/>
      <c r="AI24" s="75"/>
      <c r="AJ24" s="37"/>
    </row>
    <row r="25" spans="1:36" s="9" customFormat="1" ht="13.5" thickBot="1" x14ac:dyDescent="0.35">
      <c r="A25" s="72"/>
      <c r="B25" s="76" t="s">
        <v>3</v>
      </c>
      <c r="C25" s="77"/>
      <c r="D25" s="78"/>
      <c r="E25" s="78"/>
      <c r="F25" s="78"/>
      <c r="G25" s="13"/>
      <c r="H25" s="13"/>
      <c r="I25" s="13"/>
      <c r="J25" s="79"/>
      <c r="K25" s="72"/>
      <c r="L25" s="11" t="s">
        <v>3</v>
      </c>
      <c r="M25" s="12"/>
      <c r="N25" s="13"/>
      <c r="O25" s="13"/>
      <c r="P25" s="13"/>
      <c r="Q25" s="13"/>
      <c r="R25" s="13"/>
      <c r="S25" s="15"/>
      <c r="T25" s="73"/>
      <c r="U25" s="73"/>
      <c r="V25" s="73"/>
      <c r="W25" s="73"/>
      <c r="X25" s="75"/>
      <c r="Y25" s="75"/>
      <c r="Z25" s="75"/>
      <c r="AA25" s="37"/>
      <c r="AC25" s="73"/>
      <c r="AD25" s="73"/>
      <c r="AE25" s="73"/>
      <c r="AF25" s="73"/>
      <c r="AG25" s="75"/>
      <c r="AH25" s="75"/>
      <c r="AI25" s="75"/>
      <c r="AJ25" s="37"/>
    </row>
    <row r="26" spans="1:36" s="9" customFormat="1" x14ac:dyDescent="0.3">
      <c r="A26" s="16" t="s">
        <v>4</v>
      </c>
      <c r="B26" s="17" t="s">
        <v>5</v>
      </c>
      <c r="C26" s="18" t="s">
        <v>6</v>
      </c>
      <c r="D26" s="18" t="s">
        <v>7</v>
      </c>
      <c r="E26" s="18" t="s">
        <v>8</v>
      </c>
      <c r="F26" s="18" t="s">
        <v>9</v>
      </c>
      <c r="G26" s="19" t="s">
        <v>10</v>
      </c>
      <c r="H26" s="19" t="s">
        <v>11</v>
      </c>
      <c r="I26" s="80" t="s">
        <v>12</v>
      </c>
      <c r="J26" s="72"/>
      <c r="K26" s="16" t="s">
        <v>4</v>
      </c>
      <c r="L26" s="17" t="s">
        <v>5</v>
      </c>
      <c r="M26" s="18" t="s">
        <v>6</v>
      </c>
      <c r="N26" s="18" t="s">
        <v>7</v>
      </c>
      <c r="O26" s="18" t="s">
        <v>8</v>
      </c>
      <c r="P26" s="18" t="s">
        <v>9</v>
      </c>
      <c r="Q26" s="19" t="s">
        <v>10</v>
      </c>
      <c r="R26" s="19" t="s">
        <v>11</v>
      </c>
      <c r="S26" s="80" t="s">
        <v>12</v>
      </c>
      <c r="T26" s="73"/>
      <c r="U26" s="73"/>
      <c r="V26" s="73"/>
      <c r="W26" s="73"/>
      <c r="X26" s="75"/>
      <c r="Y26" s="75"/>
      <c r="Z26" s="75"/>
      <c r="AA26" s="37"/>
      <c r="AC26" s="73"/>
      <c r="AD26" s="73"/>
      <c r="AE26" s="73"/>
      <c r="AF26" s="73"/>
      <c r="AG26" s="75"/>
      <c r="AH26" s="75"/>
      <c r="AI26" s="75"/>
      <c r="AJ26" s="37"/>
    </row>
    <row r="27" spans="1:36" s="9" customFormat="1" ht="13.5" thickBot="1" x14ac:dyDescent="0.35">
      <c r="A27" s="22"/>
      <c r="B27" s="23">
        <v>44424</v>
      </c>
      <c r="C27" s="24">
        <v>44432</v>
      </c>
      <c r="D27" s="24">
        <v>44430</v>
      </c>
      <c r="E27" s="24">
        <v>44440</v>
      </c>
      <c r="F27" s="25">
        <f ca="1">F7</f>
        <v>44476</v>
      </c>
      <c r="G27" s="26"/>
      <c r="H27" s="26"/>
      <c r="I27" s="81"/>
      <c r="J27" s="31"/>
      <c r="K27" s="22"/>
      <c r="L27" s="23">
        <v>44424</v>
      </c>
      <c r="M27" s="24">
        <v>44432</v>
      </c>
      <c r="N27" s="24">
        <v>44430</v>
      </c>
      <c r="O27" s="24">
        <v>44440</v>
      </c>
      <c r="P27" s="25">
        <f ca="1">F7</f>
        <v>44476</v>
      </c>
      <c r="Q27" s="26"/>
      <c r="R27" s="26"/>
      <c r="S27" s="81"/>
      <c r="T27" s="73"/>
      <c r="U27" s="73"/>
      <c r="V27" s="73"/>
      <c r="W27" s="73"/>
      <c r="X27" s="73"/>
      <c r="Y27" s="73"/>
      <c r="Z27" s="75"/>
      <c r="AA27" s="37"/>
      <c r="AC27" s="73"/>
      <c r="AD27" s="73"/>
      <c r="AE27" s="73"/>
      <c r="AF27" s="73"/>
      <c r="AG27" s="75"/>
      <c r="AH27" s="75"/>
      <c r="AI27" s="75"/>
      <c r="AJ27" s="37"/>
    </row>
    <row r="28" spans="1:36" s="9" customFormat="1" x14ac:dyDescent="0.3">
      <c r="A28" s="32" t="s">
        <v>13</v>
      </c>
      <c r="B28" s="119">
        <v>13.5</v>
      </c>
      <c r="C28" s="120">
        <v>11.25</v>
      </c>
      <c r="D28" s="120">
        <v>12.75</v>
      </c>
      <c r="E28" s="120">
        <v>14.25</v>
      </c>
      <c r="F28" s="121">
        <v>15</v>
      </c>
      <c r="G28" s="35">
        <f>AVERAGE(B28:F28)</f>
        <v>13.35</v>
      </c>
      <c r="H28" s="35">
        <f>F28-G28</f>
        <v>1.6500000000000004</v>
      </c>
      <c r="I28" s="39">
        <f>F28/P8</f>
        <v>0.75</v>
      </c>
      <c r="K28" s="32" t="s">
        <v>13</v>
      </c>
      <c r="L28" s="129">
        <v>10.8</v>
      </c>
      <c r="M28" s="120">
        <v>9</v>
      </c>
      <c r="N28" s="120">
        <v>10.200000000000001</v>
      </c>
      <c r="O28" s="120">
        <v>11.4</v>
      </c>
      <c r="P28" s="121">
        <v>12</v>
      </c>
      <c r="Q28" s="35">
        <f>AVERAGE(L28:P28)</f>
        <v>10.68</v>
      </c>
      <c r="R28" s="35">
        <f>P28-Q28</f>
        <v>1.3200000000000003</v>
      </c>
      <c r="S28" s="39">
        <v>0</v>
      </c>
      <c r="T28" s="73"/>
      <c r="U28" s="73"/>
      <c r="V28" s="73"/>
      <c r="W28" s="73"/>
      <c r="X28" s="73"/>
      <c r="Y28" s="73"/>
      <c r="Z28" s="75"/>
      <c r="AA28" s="37"/>
      <c r="AC28" s="73"/>
      <c r="AD28" s="73"/>
      <c r="AE28" s="73"/>
      <c r="AF28" s="73"/>
      <c r="AG28" s="75"/>
      <c r="AH28" s="75"/>
      <c r="AI28" s="75"/>
      <c r="AJ28" s="37"/>
    </row>
    <row r="29" spans="1:36" s="9" customFormat="1" x14ac:dyDescent="0.3">
      <c r="A29" s="40" t="s">
        <v>14</v>
      </c>
      <c r="B29" s="122">
        <v>27</v>
      </c>
      <c r="C29" s="123">
        <v>24</v>
      </c>
      <c r="D29" s="123">
        <v>25.5</v>
      </c>
      <c r="E29" s="123">
        <v>22.5</v>
      </c>
      <c r="F29" s="124">
        <v>21</v>
      </c>
      <c r="G29" s="42">
        <f t="shared" ref="G29:G41" si="5">AVERAGE(B29:F29)</f>
        <v>24</v>
      </c>
      <c r="H29" s="46">
        <f t="shared" ref="H29:H41" si="6">F29-G29</f>
        <v>-3</v>
      </c>
      <c r="I29" s="47">
        <f>F29/P9</f>
        <v>0.75</v>
      </c>
      <c r="K29" s="40" t="s">
        <v>14</v>
      </c>
      <c r="L29" s="130">
        <v>21.6</v>
      </c>
      <c r="M29" s="123">
        <v>19.200000000000003</v>
      </c>
      <c r="N29" s="123">
        <v>20.400000000000002</v>
      </c>
      <c r="O29" s="123">
        <v>18</v>
      </c>
      <c r="P29" s="131">
        <v>16.8</v>
      </c>
      <c r="Q29" s="42">
        <f t="shared" ref="Q29:Q41" si="7">AVERAGE(L29:P29)</f>
        <v>19.2</v>
      </c>
      <c r="R29" s="46">
        <f t="shared" ref="R29:R42" si="8">P29-Q29</f>
        <v>-2.3999999999999986</v>
      </c>
      <c r="S29" s="47">
        <v>0</v>
      </c>
      <c r="T29" s="73"/>
      <c r="U29" s="73"/>
      <c r="V29" s="73"/>
      <c r="W29" s="73"/>
      <c r="X29" s="73"/>
      <c r="Y29" s="73"/>
      <c r="Z29" s="75"/>
      <c r="AA29" s="37"/>
      <c r="AC29" s="73"/>
      <c r="AD29" s="73"/>
      <c r="AE29" s="73"/>
      <c r="AF29" s="73"/>
      <c r="AG29" s="75"/>
      <c r="AH29" s="75"/>
      <c r="AI29" s="75"/>
      <c r="AJ29" s="37"/>
    </row>
    <row r="30" spans="1:36" s="9" customFormat="1" x14ac:dyDescent="0.3">
      <c r="A30" s="49">
        <v>1</v>
      </c>
      <c r="B30" s="125">
        <v>33</v>
      </c>
      <c r="C30" s="126">
        <v>33.75</v>
      </c>
      <c r="D30" s="126">
        <v>34.5</v>
      </c>
      <c r="E30" s="126">
        <v>31.5</v>
      </c>
      <c r="F30" s="121">
        <v>37.5</v>
      </c>
      <c r="G30" s="35">
        <f t="shared" si="5"/>
        <v>34.049999999999997</v>
      </c>
      <c r="H30" s="52">
        <f t="shared" si="6"/>
        <v>3.4500000000000028</v>
      </c>
      <c r="I30" s="47">
        <v>0</v>
      </c>
      <c r="K30" s="49">
        <v>1</v>
      </c>
      <c r="L30" s="132">
        <v>26.400000000000002</v>
      </c>
      <c r="M30" s="126">
        <v>27</v>
      </c>
      <c r="N30" s="126">
        <v>27.6</v>
      </c>
      <c r="O30" s="126">
        <v>25.200000000000003</v>
      </c>
      <c r="P30" s="133">
        <v>30</v>
      </c>
      <c r="Q30" s="35">
        <f t="shared" si="7"/>
        <v>27.24</v>
      </c>
      <c r="R30" s="52">
        <f t="shared" si="8"/>
        <v>2.7600000000000016</v>
      </c>
      <c r="S30" s="47">
        <v>0</v>
      </c>
      <c r="T30" s="73"/>
      <c r="U30" s="73"/>
      <c r="V30" s="73"/>
      <c r="W30" s="73"/>
      <c r="X30" s="73"/>
      <c r="Y30" s="73"/>
      <c r="Z30" s="75"/>
      <c r="AA30" s="37"/>
      <c r="AC30" s="73"/>
      <c r="AD30" s="73"/>
      <c r="AE30" s="73"/>
      <c r="AF30" s="73"/>
      <c r="AG30" s="75"/>
      <c r="AH30" s="75"/>
      <c r="AI30" s="75"/>
      <c r="AJ30" s="37"/>
    </row>
    <row r="31" spans="1:36" s="9" customFormat="1" x14ac:dyDescent="0.3">
      <c r="A31" s="49">
        <v>2</v>
      </c>
      <c r="B31" s="125">
        <v>33</v>
      </c>
      <c r="C31" s="126">
        <v>33.75</v>
      </c>
      <c r="D31" s="126">
        <v>33</v>
      </c>
      <c r="E31" s="126">
        <v>32.25</v>
      </c>
      <c r="F31" s="121">
        <v>36</v>
      </c>
      <c r="G31" s="35">
        <f t="shared" si="5"/>
        <v>33.6</v>
      </c>
      <c r="H31" s="52">
        <f t="shared" si="6"/>
        <v>2.3999999999999986</v>
      </c>
      <c r="I31" s="47">
        <v>0</v>
      </c>
      <c r="K31" s="49">
        <v>2</v>
      </c>
      <c r="L31" s="132">
        <v>26.400000000000002</v>
      </c>
      <c r="M31" s="126">
        <v>27</v>
      </c>
      <c r="N31" s="126">
        <v>26.400000000000002</v>
      </c>
      <c r="O31" s="126">
        <v>25.8</v>
      </c>
      <c r="P31" s="133">
        <v>28.8</v>
      </c>
      <c r="Q31" s="35">
        <f t="shared" si="7"/>
        <v>26.880000000000003</v>
      </c>
      <c r="R31" s="52">
        <f t="shared" si="8"/>
        <v>1.9199999999999982</v>
      </c>
      <c r="S31" s="47">
        <v>0</v>
      </c>
      <c r="T31" s="73"/>
      <c r="U31" s="73"/>
      <c r="V31" s="73"/>
      <c r="W31" s="73"/>
      <c r="X31" s="73"/>
      <c r="Y31" s="73"/>
      <c r="Z31" s="75"/>
      <c r="AA31" s="37"/>
      <c r="AC31" s="73"/>
      <c r="AD31" s="73"/>
      <c r="AE31" s="73"/>
      <c r="AF31" s="73"/>
      <c r="AG31" s="75"/>
      <c r="AH31" s="75"/>
      <c r="AI31" s="75"/>
      <c r="AJ31" s="37"/>
    </row>
    <row r="32" spans="1:36" s="9" customFormat="1" x14ac:dyDescent="0.3">
      <c r="A32" s="49">
        <v>3</v>
      </c>
      <c r="B32" s="125">
        <v>34.5</v>
      </c>
      <c r="C32" s="126">
        <v>33.75</v>
      </c>
      <c r="D32" s="126">
        <v>34.5</v>
      </c>
      <c r="E32" s="126">
        <v>31.5</v>
      </c>
      <c r="F32" s="121">
        <v>37.5</v>
      </c>
      <c r="G32" s="35">
        <f t="shared" si="5"/>
        <v>34.35</v>
      </c>
      <c r="H32" s="52">
        <f t="shared" si="6"/>
        <v>3.1499999999999986</v>
      </c>
      <c r="I32" s="47">
        <v>0</v>
      </c>
      <c r="K32" s="49">
        <v>3</v>
      </c>
      <c r="L32" s="132">
        <v>27.6</v>
      </c>
      <c r="M32" s="126">
        <v>27</v>
      </c>
      <c r="N32" s="126">
        <v>27.6</v>
      </c>
      <c r="O32" s="126">
        <v>25.200000000000003</v>
      </c>
      <c r="P32" s="133">
        <v>30</v>
      </c>
      <c r="Q32" s="35">
        <f t="shared" si="7"/>
        <v>27.48</v>
      </c>
      <c r="R32" s="52">
        <f t="shared" si="8"/>
        <v>2.5199999999999996</v>
      </c>
      <c r="S32" s="47">
        <v>0</v>
      </c>
      <c r="T32" s="73"/>
      <c r="U32" s="73"/>
      <c r="V32" s="73"/>
      <c r="W32" s="73"/>
      <c r="X32" s="73"/>
      <c r="Y32" s="73"/>
      <c r="Z32" s="75"/>
      <c r="AA32" s="37"/>
      <c r="AC32" s="73"/>
      <c r="AD32" s="73"/>
      <c r="AE32" s="73"/>
      <c r="AF32" s="73"/>
      <c r="AG32" s="75"/>
      <c r="AH32" s="75"/>
      <c r="AI32" s="75"/>
      <c r="AJ32" s="37"/>
    </row>
    <row r="33" spans="1:36" s="9" customFormat="1" x14ac:dyDescent="0.3">
      <c r="A33" s="49">
        <v>4</v>
      </c>
      <c r="B33" s="125">
        <v>33</v>
      </c>
      <c r="C33" s="126">
        <v>33.75</v>
      </c>
      <c r="D33" s="126">
        <v>35.25</v>
      </c>
      <c r="E33" s="126">
        <v>30</v>
      </c>
      <c r="F33" s="121">
        <v>33.75</v>
      </c>
      <c r="G33" s="35">
        <f t="shared" si="5"/>
        <v>33.15</v>
      </c>
      <c r="H33" s="52">
        <f t="shared" si="6"/>
        <v>0.60000000000000142</v>
      </c>
      <c r="I33" s="47">
        <v>0</v>
      </c>
      <c r="K33" s="49">
        <v>4</v>
      </c>
      <c r="L33" s="132">
        <v>26.400000000000002</v>
      </c>
      <c r="M33" s="126">
        <v>27</v>
      </c>
      <c r="N33" s="126">
        <v>28.200000000000003</v>
      </c>
      <c r="O33" s="126">
        <v>24</v>
      </c>
      <c r="P33" s="133">
        <v>27</v>
      </c>
      <c r="Q33" s="35">
        <f t="shared" si="7"/>
        <v>26.520000000000003</v>
      </c>
      <c r="R33" s="52">
        <f t="shared" si="8"/>
        <v>0.47999999999999687</v>
      </c>
      <c r="S33" s="47">
        <v>0</v>
      </c>
      <c r="T33" s="73"/>
      <c r="U33" s="73"/>
      <c r="V33" s="73"/>
      <c r="W33" s="73"/>
      <c r="X33" s="73"/>
      <c r="Y33" s="73"/>
      <c r="Z33" s="75"/>
      <c r="AA33" s="37"/>
      <c r="AC33" s="73"/>
      <c r="AD33" s="73"/>
      <c r="AE33" s="73"/>
      <c r="AF33" s="73"/>
      <c r="AG33" s="75"/>
      <c r="AH33" s="75"/>
      <c r="AI33" s="75"/>
      <c r="AJ33" s="37"/>
    </row>
    <row r="34" spans="1:36" s="9" customFormat="1" x14ac:dyDescent="0.3">
      <c r="A34" s="49">
        <v>5</v>
      </c>
      <c r="B34" s="125">
        <v>33</v>
      </c>
      <c r="C34" s="126">
        <v>27.75</v>
      </c>
      <c r="D34" s="126">
        <v>34.5</v>
      </c>
      <c r="E34" s="126">
        <v>31.5</v>
      </c>
      <c r="F34" s="121">
        <v>37.5</v>
      </c>
      <c r="G34" s="35">
        <f t="shared" si="5"/>
        <v>32.85</v>
      </c>
      <c r="H34" s="52">
        <f t="shared" si="6"/>
        <v>4.6499999999999986</v>
      </c>
      <c r="I34" s="47">
        <v>0</v>
      </c>
      <c r="K34" s="49">
        <v>5</v>
      </c>
      <c r="L34" s="132">
        <v>26.400000000000002</v>
      </c>
      <c r="M34" s="126">
        <v>22.200000000000003</v>
      </c>
      <c r="N34" s="126">
        <v>27.6</v>
      </c>
      <c r="O34" s="126">
        <v>25.200000000000003</v>
      </c>
      <c r="P34" s="133">
        <v>30</v>
      </c>
      <c r="Q34" s="35">
        <f t="shared" si="7"/>
        <v>26.280000000000008</v>
      </c>
      <c r="R34" s="52">
        <f t="shared" si="8"/>
        <v>3.7199999999999918</v>
      </c>
      <c r="S34" s="47">
        <v>0</v>
      </c>
      <c r="T34" s="73"/>
      <c r="U34" s="73"/>
      <c r="V34" s="73"/>
      <c r="W34" s="73"/>
      <c r="X34" s="73"/>
      <c r="Y34" s="73"/>
      <c r="Z34" s="75"/>
      <c r="AA34" s="37"/>
      <c r="AC34" s="73"/>
      <c r="AD34" s="73"/>
      <c r="AE34" s="73"/>
      <c r="AF34" s="73"/>
      <c r="AG34" s="75"/>
      <c r="AH34" s="75"/>
      <c r="AI34" s="75"/>
      <c r="AJ34" s="37"/>
    </row>
    <row r="35" spans="1:36" s="9" customFormat="1" x14ac:dyDescent="0.3">
      <c r="A35" s="40">
        <v>6</v>
      </c>
      <c r="B35" s="122">
        <v>41.25</v>
      </c>
      <c r="C35" s="123">
        <v>43.5</v>
      </c>
      <c r="D35" s="123">
        <v>40.5</v>
      </c>
      <c r="E35" s="123">
        <v>42.75</v>
      </c>
      <c r="F35" s="124">
        <v>44.25</v>
      </c>
      <c r="G35" s="42">
        <f t="shared" si="5"/>
        <v>42.45</v>
      </c>
      <c r="H35" s="46">
        <f t="shared" si="6"/>
        <v>1.7999999999999972</v>
      </c>
      <c r="I35" s="47">
        <v>0</v>
      </c>
      <c r="K35" s="40">
        <v>6</v>
      </c>
      <c r="L35" s="130">
        <v>33</v>
      </c>
      <c r="M35" s="123">
        <v>34.800000000000004</v>
      </c>
      <c r="N35" s="123">
        <v>32.4</v>
      </c>
      <c r="O35" s="123">
        <v>34.200000000000003</v>
      </c>
      <c r="P35" s="134">
        <v>35.4</v>
      </c>
      <c r="Q35" s="42">
        <f t="shared" si="7"/>
        <v>33.960000000000008</v>
      </c>
      <c r="R35" s="46">
        <f t="shared" si="8"/>
        <v>1.4399999999999906</v>
      </c>
      <c r="S35" s="47">
        <v>0</v>
      </c>
      <c r="T35" s="73"/>
      <c r="U35" s="73"/>
      <c r="V35" s="73"/>
      <c r="W35" s="73"/>
      <c r="X35" s="73"/>
      <c r="Y35" s="73"/>
      <c r="Z35" s="75"/>
      <c r="AA35" s="37"/>
      <c r="AC35" s="73"/>
      <c r="AD35" s="73"/>
      <c r="AE35" s="73"/>
      <c r="AF35" s="73"/>
      <c r="AG35" s="75"/>
      <c r="AH35" s="75"/>
      <c r="AI35" s="75"/>
      <c r="AJ35" s="37"/>
    </row>
    <row r="36" spans="1:36" s="9" customFormat="1" x14ac:dyDescent="0.3">
      <c r="A36" s="49">
        <v>7</v>
      </c>
      <c r="B36" s="125">
        <v>40.5</v>
      </c>
      <c r="C36" s="126">
        <v>43.5</v>
      </c>
      <c r="D36" s="126">
        <v>42.75</v>
      </c>
      <c r="E36" s="126">
        <v>42</v>
      </c>
      <c r="F36" s="121">
        <v>42.75</v>
      </c>
      <c r="G36" s="35">
        <f t="shared" si="5"/>
        <v>42.3</v>
      </c>
      <c r="H36" s="52">
        <f t="shared" si="6"/>
        <v>0.45000000000000284</v>
      </c>
      <c r="I36" s="47">
        <v>0</v>
      </c>
      <c r="K36" s="49">
        <v>7</v>
      </c>
      <c r="L36" s="132">
        <v>32.4</v>
      </c>
      <c r="M36" s="126">
        <v>34.800000000000004</v>
      </c>
      <c r="N36" s="126">
        <v>34.200000000000003</v>
      </c>
      <c r="O36" s="126">
        <v>33.6</v>
      </c>
      <c r="P36" s="133">
        <v>34.200000000000003</v>
      </c>
      <c r="Q36" s="35">
        <f t="shared" si="7"/>
        <v>33.839999999999996</v>
      </c>
      <c r="R36" s="52">
        <f t="shared" si="8"/>
        <v>0.36000000000000654</v>
      </c>
      <c r="S36" s="47">
        <v>0</v>
      </c>
      <c r="T36" s="73"/>
      <c r="U36" s="73"/>
      <c r="V36" s="73"/>
      <c r="W36" s="73"/>
      <c r="X36" s="73"/>
      <c r="Y36" s="73"/>
      <c r="Z36" s="75"/>
      <c r="AA36" s="37"/>
      <c r="AC36" s="73"/>
      <c r="AD36" s="73"/>
      <c r="AE36" s="73"/>
      <c r="AF36" s="73"/>
      <c r="AG36" s="75"/>
      <c r="AH36" s="75"/>
      <c r="AI36" s="75"/>
      <c r="AJ36" s="37"/>
    </row>
    <row r="37" spans="1:36" s="9" customFormat="1" x14ac:dyDescent="0.3">
      <c r="A37" s="49">
        <v>8</v>
      </c>
      <c r="B37" s="125">
        <v>43.5</v>
      </c>
      <c r="C37" s="126">
        <v>42.75</v>
      </c>
      <c r="D37" s="126">
        <v>42</v>
      </c>
      <c r="E37" s="126">
        <v>42.75</v>
      </c>
      <c r="F37" s="121">
        <v>41.25</v>
      </c>
      <c r="G37" s="35">
        <f t="shared" si="5"/>
        <v>42.45</v>
      </c>
      <c r="H37" s="52">
        <f t="shared" si="6"/>
        <v>-1.2000000000000028</v>
      </c>
      <c r="I37" s="47">
        <f>F37/P17</f>
        <v>0.75</v>
      </c>
      <c r="K37" s="49">
        <v>8</v>
      </c>
      <c r="L37" s="132">
        <v>34.800000000000004</v>
      </c>
      <c r="M37" s="126">
        <v>34.200000000000003</v>
      </c>
      <c r="N37" s="126">
        <v>33.6</v>
      </c>
      <c r="O37" s="126">
        <v>34.200000000000003</v>
      </c>
      <c r="P37" s="133">
        <v>33</v>
      </c>
      <c r="Q37" s="35">
        <f t="shared" si="7"/>
        <v>33.96</v>
      </c>
      <c r="R37" s="52">
        <f t="shared" si="8"/>
        <v>-0.96000000000000085</v>
      </c>
      <c r="S37" s="47">
        <v>0</v>
      </c>
      <c r="T37" s="73"/>
      <c r="U37" s="73"/>
      <c r="V37" s="73"/>
      <c r="W37" s="73"/>
      <c r="X37" s="73"/>
      <c r="Y37" s="73"/>
      <c r="Z37" s="75"/>
      <c r="AA37" s="37"/>
      <c r="AC37" s="73"/>
      <c r="AD37" s="73"/>
      <c r="AE37" s="73"/>
      <c r="AF37" s="73"/>
      <c r="AG37" s="75"/>
      <c r="AH37" s="75"/>
      <c r="AI37" s="75"/>
      <c r="AJ37" s="37"/>
    </row>
    <row r="38" spans="1:36" s="9" customFormat="1" x14ac:dyDescent="0.3">
      <c r="A38" s="40">
        <v>9</v>
      </c>
      <c r="B38" s="122">
        <v>57.75</v>
      </c>
      <c r="C38" s="123">
        <v>59.25</v>
      </c>
      <c r="D38" s="123">
        <v>52.5</v>
      </c>
      <c r="E38" s="123">
        <v>56.25</v>
      </c>
      <c r="F38" s="124">
        <v>57.75</v>
      </c>
      <c r="G38" s="42">
        <f t="shared" si="5"/>
        <v>56.7</v>
      </c>
      <c r="H38" s="46">
        <f t="shared" si="6"/>
        <v>1.0499999999999972</v>
      </c>
      <c r="I38" s="47">
        <f>F38/P18</f>
        <v>0.75</v>
      </c>
      <c r="K38" s="40">
        <v>9</v>
      </c>
      <c r="L38" s="130">
        <v>46.2</v>
      </c>
      <c r="M38" s="123">
        <v>47.400000000000006</v>
      </c>
      <c r="N38" s="123">
        <v>42</v>
      </c>
      <c r="O38" s="123">
        <v>45</v>
      </c>
      <c r="P38" s="134">
        <v>46.2</v>
      </c>
      <c r="Q38" s="42">
        <f t="shared" si="7"/>
        <v>45.36</v>
      </c>
      <c r="R38" s="46">
        <f t="shared" si="8"/>
        <v>0.84000000000000341</v>
      </c>
      <c r="S38" s="47">
        <v>0</v>
      </c>
      <c r="T38" s="73"/>
      <c r="U38" s="73"/>
      <c r="V38" s="73"/>
      <c r="W38" s="73"/>
      <c r="X38" s="73"/>
      <c r="Y38" s="73"/>
      <c r="Z38" s="75"/>
      <c r="AA38" s="37"/>
      <c r="AC38" s="73"/>
      <c r="AD38" s="73"/>
      <c r="AE38" s="73"/>
      <c r="AF38" s="73"/>
      <c r="AG38" s="75"/>
      <c r="AH38" s="75"/>
      <c r="AI38" s="75"/>
      <c r="AJ38" s="37"/>
    </row>
    <row r="39" spans="1:36" s="9" customFormat="1" x14ac:dyDescent="0.3">
      <c r="A39" s="49">
        <v>10</v>
      </c>
      <c r="B39" s="125">
        <v>57</v>
      </c>
      <c r="C39" s="126">
        <v>56.25</v>
      </c>
      <c r="D39" s="126">
        <v>55.5</v>
      </c>
      <c r="E39" s="126">
        <v>57.75</v>
      </c>
      <c r="F39" s="121">
        <v>57</v>
      </c>
      <c r="G39" s="35">
        <f t="shared" si="5"/>
        <v>56.7</v>
      </c>
      <c r="H39" s="52">
        <f t="shared" si="6"/>
        <v>0.29999999999999716</v>
      </c>
      <c r="I39" s="47">
        <v>0</v>
      </c>
      <c r="K39" s="49">
        <v>10</v>
      </c>
      <c r="L39" s="132">
        <v>45.6</v>
      </c>
      <c r="M39" s="126">
        <v>45</v>
      </c>
      <c r="N39" s="126">
        <v>44.400000000000006</v>
      </c>
      <c r="O39" s="126">
        <v>46.2</v>
      </c>
      <c r="P39" s="133">
        <v>45.6</v>
      </c>
      <c r="Q39" s="35">
        <f t="shared" si="7"/>
        <v>45.36</v>
      </c>
      <c r="R39" s="52">
        <f t="shared" si="8"/>
        <v>0.24000000000000199</v>
      </c>
      <c r="S39" s="47">
        <v>0</v>
      </c>
      <c r="T39" s="73"/>
      <c r="U39" s="73"/>
      <c r="V39" s="73"/>
      <c r="W39" s="73"/>
      <c r="X39" s="73"/>
      <c r="Y39" s="73"/>
      <c r="Z39" s="75"/>
      <c r="AA39" s="37"/>
      <c r="AC39" s="73"/>
      <c r="AD39" s="73"/>
      <c r="AE39" s="73"/>
      <c r="AF39" s="73"/>
      <c r="AG39" s="75"/>
      <c r="AH39" s="75"/>
      <c r="AI39" s="75"/>
      <c r="AJ39" s="37"/>
    </row>
    <row r="40" spans="1:36" s="9" customFormat="1" x14ac:dyDescent="0.3">
      <c r="A40" s="49">
        <v>11</v>
      </c>
      <c r="B40" s="125">
        <v>56.25</v>
      </c>
      <c r="C40" s="126">
        <v>55.5</v>
      </c>
      <c r="D40" s="126">
        <v>57.75</v>
      </c>
      <c r="E40" s="126">
        <v>57</v>
      </c>
      <c r="F40" s="121">
        <v>54</v>
      </c>
      <c r="G40" s="35">
        <f t="shared" si="5"/>
        <v>56.1</v>
      </c>
      <c r="H40" s="52">
        <f t="shared" si="6"/>
        <v>-2.1000000000000014</v>
      </c>
      <c r="I40" s="47">
        <v>0</v>
      </c>
      <c r="K40" s="49">
        <v>11</v>
      </c>
      <c r="L40" s="132">
        <v>45</v>
      </c>
      <c r="M40" s="126">
        <v>44.400000000000006</v>
      </c>
      <c r="N40" s="126">
        <v>46.2</v>
      </c>
      <c r="O40" s="126">
        <v>45.6</v>
      </c>
      <c r="P40" s="133">
        <v>43.2</v>
      </c>
      <c r="Q40" s="35">
        <f t="shared" si="7"/>
        <v>44.88000000000001</v>
      </c>
      <c r="R40" s="52">
        <f t="shared" si="8"/>
        <v>-1.6800000000000068</v>
      </c>
      <c r="S40" s="47">
        <v>0</v>
      </c>
      <c r="T40" s="73"/>
      <c r="U40" s="73"/>
      <c r="V40" s="73"/>
      <c r="W40" s="73"/>
      <c r="X40" s="73"/>
      <c r="Y40" s="73"/>
      <c r="Z40" s="75"/>
      <c r="AA40" s="37"/>
      <c r="AC40" s="73"/>
      <c r="AD40" s="73"/>
      <c r="AE40" s="73"/>
      <c r="AF40" s="73"/>
      <c r="AG40" s="75"/>
      <c r="AH40" s="75"/>
      <c r="AI40" s="75"/>
      <c r="AJ40" s="37"/>
    </row>
    <row r="41" spans="1:36" s="9" customFormat="1" ht="13.5" thickBot="1" x14ac:dyDescent="0.35">
      <c r="A41" s="82">
        <v>12</v>
      </c>
      <c r="B41" s="127">
        <v>57.75</v>
      </c>
      <c r="C41" s="128">
        <v>57.75</v>
      </c>
      <c r="D41" s="128">
        <v>55.5</v>
      </c>
      <c r="E41" s="128">
        <v>57.75</v>
      </c>
      <c r="F41" s="121">
        <v>57</v>
      </c>
      <c r="G41" s="35">
        <f t="shared" si="5"/>
        <v>57.15</v>
      </c>
      <c r="H41" s="58">
        <f t="shared" si="6"/>
        <v>-0.14999999999999858</v>
      </c>
      <c r="I41" s="59">
        <v>0</v>
      </c>
      <c r="K41" s="53">
        <v>12</v>
      </c>
      <c r="L41" s="135">
        <v>46.2</v>
      </c>
      <c r="M41" s="128">
        <v>46.2</v>
      </c>
      <c r="N41" s="128">
        <v>44.400000000000006</v>
      </c>
      <c r="O41" s="128">
        <v>46.2</v>
      </c>
      <c r="P41" s="133">
        <v>45.6</v>
      </c>
      <c r="Q41" s="35">
        <f t="shared" si="7"/>
        <v>45.72</v>
      </c>
      <c r="R41" s="58">
        <f t="shared" si="8"/>
        <v>-0.11999999999999744</v>
      </c>
      <c r="S41" s="59">
        <v>0</v>
      </c>
      <c r="T41" s="73"/>
      <c r="U41" s="73"/>
      <c r="V41" s="73"/>
      <c r="W41" s="73"/>
      <c r="X41" s="73"/>
      <c r="Y41" s="73"/>
      <c r="Z41" s="75"/>
      <c r="AA41" s="37"/>
      <c r="AC41" s="73"/>
      <c r="AD41" s="73"/>
      <c r="AE41" s="73"/>
      <c r="AF41" s="73"/>
      <c r="AG41" s="75"/>
      <c r="AH41" s="75"/>
      <c r="AI41" s="75"/>
      <c r="AJ41" s="37"/>
    </row>
    <row r="42" spans="1:36" s="71" customFormat="1" ht="13.5" thickBot="1" x14ac:dyDescent="0.35">
      <c r="A42" s="83" t="s">
        <v>15</v>
      </c>
      <c r="B42" s="84">
        <f>SUM(B28:B41)</f>
        <v>561</v>
      </c>
      <c r="C42" s="84">
        <f>SUM(C28:C41)</f>
        <v>556.5</v>
      </c>
      <c r="D42" s="84">
        <f>SUM(D28:D41)</f>
        <v>556.5</v>
      </c>
      <c r="E42" s="84">
        <f>SUM(E28:E41)</f>
        <v>549.75</v>
      </c>
      <c r="F42" s="85">
        <f>SUM(F28:F41)</f>
        <v>572.25</v>
      </c>
      <c r="G42" s="86">
        <f>AVERAGE(B42:F42)</f>
        <v>559.20000000000005</v>
      </c>
      <c r="H42" s="86">
        <f>F42-G42</f>
        <v>13.049999999999955</v>
      </c>
      <c r="I42" s="87">
        <v>0</v>
      </c>
      <c r="J42" s="66"/>
      <c r="K42" s="88" t="s">
        <v>15</v>
      </c>
      <c r="L42" s="89">
        <f>SUM(L28:L41)</f>
        <v>448.8</v>
      </c>
      <c r="M42" s="90">
        <f>SUM(M28:M41)</f>
        <v>445.2</v>
      </c>
      <c r="N42" s="90">
        <f>SUM(N28:N41)</f>
        <v>445.20000000000005</v>
      </c>
      <c r="O42" s="90">
        <f>SUM(O28:O41)</f>
        <v>439.8</v>
      </c>
      <c r="P42" s="86">
        <f>SUM(P28:P41)</f>
        <v>457.8</v>
      </c>
      <c r="Q42" s="86">
        <f>AVERAGE(L42:P42)</f>
        <v>447.36</v>
      </c>
      <c r="R42" s="86">
        <f t="shared" si="8"/>
        <v>10.439999999999998</v>
      </c>
      <c r="S42" s="69">
        <v>1</v>
      </c>
      <c r="T42" s="66"/>
      <c r="U42" s="66"/>
      <c r="V42" s="66"/>
      <c r="W42" s="66"/>
      <c r="X42" s="70"/>
      <c r="Y42" s="70"/>
      <c r="Z42" s="70"/>
      <c r="AA42" s="65"/>
      <c r="AC42" s="66"/>
      <c r="AD42" s="66"/>
      <c r="AE42" s="66"/>
      <c r="AF42" s="66"/>
      <c r="AG42" s="70"/>
      <c r="AH42" s="70"/>
      <c r="AI42" s="70"/>
      <c r="AJ42" s="65"/>
    </row>
    <row r="43" spans="1:36" s="71" customFormat="1" x14ac:dyDescent="0.3">
      <c r="A43" s="72"/>
      <c r="B43" s="66"/>
      <c r="C43" s="66"/>
      <c r="D43" s="66"/>
      <c r="E43" s="66"/>
      <c r="F43" s="91"/>
      <c r="G43" s="70"/>
      <c r="H43" s="70"/>
      <c r="I43" s="65"/>
      <c r="J43" s="66"/>
      <c r="K43" s="66"/>
      <c r="L43" s="66"/>
      <c r="M43" s="66"/>
      <c r="N43" s="66"/>
      <c r="O43" s="66"/>
      <c r="P43" s="70"/>
      <c r="Q43" s="70"/>
      <c r="R43" s="70"/>
      <c r="S43" s="65"/>
      <c r="T43" s="66"/>
      <c r="U43" s="66"/>
      <c r="V43" s="66"/>
      <c r="W43" s="66"/>
      <c r="X43" s="70"/>
      <c r="Y43" s="70"/>
      <c r="Z43" s="70"/>
      <c r="AA43" s="65"/>
      <c r="AC43" s="66"/>
      <c r="AD43" s="66"/>
      <c r="AE43" s="66"/>
      <c r="AF43" s="66"/>
      <c r="AG43" s="70"/>
      <c r="AH43" s="70"/>
      <c r="AI43" s="70"/>
      <c r="AJ43" s="65"/>
    </row>
    <row r="44" spans="1:36" s="71" customFormat="1" ht="13.5" thickBot="1" x14ac:dyDescent="0.35">
      <c r="A44" s="10" t="s">
        <v>18</v>
      </c>
      <c r="B44" s="10"/>
      <c r="C44" s="10"/>
      <c r="D44" s="10"/>
      <c r="E44" s="10"/>
      <c r="F44" s="10"/>
      <c r="G44" s="10"/>
      <c r="H44" s="10"/>
      <c r="I44" s="10"/>
      <c r="J44" s="10"/>
      <c r="K44" s="66"/>
      <c r="L44" s="66"/>
      <c r="M44" s="66"/>
      <c r="N44" s="66"/>
      <c r="O44" s="66"/>
      <c r="P44" s="70"/>
      <c r="Q44" s="70"/>
      <c r="R44" s="70"/>
      <c r="S44" s="65"/>
      <c r="T44" s="66"/>
      <c r="U44" s="66"/>
      <c r="V44" s="66"/>
      <c r="W44" s="66"/>
      <c r="X44" s="70"/>
      <c r="Y44" s="70"/>
      <c r="Z44" s="70"/>
      <c r="AA44" s="65"/>
      <c r="AC44" s="66"/>
      <c r="AD44" s="66"/>
      <c r="AE44" s="66"/>
      <c r="AF44" s="66"/>
      <c r="AG44" s="70"/>
      <c r="AH44" s="70"/>
      <c r="AI44" s="70"/>
      <c r="AJ44" s="65"/>
    </row>
    <row r="45" spans="1:36" s="71" customFormat="1" ht="29.75" customHeight="1" x14ac:dyDescent="0.35">
      <c r="A45" s="92" t="s">
        <v>4</v>
      </c>
      <c r="B45" s="93" t="s">
        <v>19</v>
      </c>
      <c r="C45" s="94"/>
      <c r="D45" s="95"/>
      <c r="E45" s="93" t="s">
        <v>20</v>
      </c>
      <c r="F45" s="94"/>
      <c r="G45" s="95"/>
      <c r="H45" s="93" t="s">
        <v>21</v>
      </c>
      <c r="I45" s="94"/>
      <c r="J45" s="95"/>
      <c r="K45" s="66"/>
      <c r="L45" s="66"/>
      <c r="M45" s="66"/>
      <c r="N45" s="66"/>
      <c r="O45" s="66"/>
      <c r="P45" s="70"/>
      <c r="Q45" s="70"/>
      <c r="R45" s="70"/>
      <c r="S45" s="65"/>
      <c r="T45" s="66"/>
      <c r="U45" s="66"/>
      <c r="V45" s="66"/>
      <c r="W45" s="66"/>
      <c r="X45" s="70"/>
      <c r="Y45" s="70"/>
      <c r="Z45" s="70"/>
      <c r="AA45" s="65"/>
      <c r="AC45" s="66"/>
      <c r="AD45" s="66"/>
      <c r="AE45" s="66"/>
      <c r="AF45" s="66"/>
      <c r="AG45" s="70"/>
      <c r="AH45" s="70"/>
      <c r="AI45" s="70"/>
      <c r="AJ45" s="65"/>
    </row>
    <row r="46" spans="1:36" s="71" customFormat="1" ht="15" thickBot="1" x14ac:dyDescent="0.4">
      <c r="A46" s="96"/>
      <c r="B46" s="97" t="s">
        <v>22</v>
      </c>
      <c r="C46" s="98" t="s">
        <v>23</v>
      </c>
      <c r="D46" s="99" t="s">
        <v>24</v>
      </c>
      <c r="E46" s="97" t="s">
        <v>22</v>
      </c>
      <c r="F46" s="98" t="s">
        <v>23</v>
      </c>
      <c r="G46" s="99" t="s">
        <v>24</v>
      </c>
      <c r="H46" s="97" t="s">
        <v>22</v>
      </c>
      <c r="I46" s="98" t="s">
        <v>23</v>
      </c>
      <c r="J46" s="99" t="s">
        <v>24</v>
      </c>
      <c r="K46" s="66"/>
      <c r="L46" s="66"/>
      <c r="M46" s="66"/>
      <c r="N46" s="66"/>
      <c r="O46" s="66"/>
      <c r="P46" s="70"/>
      <c r="Q46" s="70"/>
      <c r="R46" s="70"/>
      <c r="S46" s="65"/>
      <c r="T46" s="66"/>
      <c r="U46" s="66"/>
      <c r="V46" s="66"/>
      <c r="W46" s="66"/>
      <c r="X46" s="70"/>
      <c r="Y46" s="70"/>
      <c r="Z46" s="70"/>
      <c r="AA46" s="65"/>
      <c r="AC46" s="66"/>
      <c r="AD46" s="66"/>
      <c r="AE46" s="66"/>
      <c r="AF46" s="66"/>
      <c r="AG46" s="70"/>
      <c r="AH46" s="70"/>
      <c r="AI46" s="70"/>
      <c r="AJ46" s="65"/>
    </row>
    <row r="47" spans="1:36" s="71" customFormat="1" ht="14.5" x14ac:dyDescent="0.35">
      <c r="A47" s="100" t="s">
        <v>13</v>
      </c>
      <c r="B47" s="101">
        <f>AVERAGE(N28:P28)/AVERAGE(D8:F8)</f>
        <v>0.4</v>
      </c>
      <c r="C47" s="102">
        <f>AVERAGE(L28:P28)/AVERAGE(B8:F8)</f>
        <v>0.4</v>
      </c>
      <c r="D47" s="103">
        <f>P28/F8</f>
        <v>0.4</v>
      </c>
      <c r="E47" s="101">
        <f>AVERAGE(N28:P28)/AVERAGE(N8:P8)</f>
        <v>0.6</v>
      </c>
      <c r="F47" s="102">
        <f>AVERAGE(L28:P28)/AVERAGE(L8:P8)</f>
        <v>0.6</v>
      </c>
      <c r="G47" s="103">
        <f>P28/P8</f>
        <v>0.6</v>
      </c>
      <c r="H47" s="101">
        <f>AVERAGE(N28:P28)/AVERAGE(D28:F28)</f>
        <v>0.8</v>
      </c>
      <c r="I47" s="102">
        <f>AVERAGE(L28:P28)/AVERAGE(B28:F28)</f>
        <v>0.8</v>
      </c>
      <c r="J47" s="103">
        <f>P28/F28</f>
        <v>0.8</v>
      </c>
      <c r="K47" s="66"/>
      <c r="L47" s="66"/>
      <c r="M47" s="66"/>
      <c r="N47" s="66"/>
      <c r="O47" s="66"/>
      <c r="P47" s="70"/>
      <c r="Q47" s="70"/>
      <c r="R47" s="70"/>
      <c r="S47" s="65"/>
      <c r="T47" s="66"/>
      <c r="U47" s="66"/>
      <c r="V47" s="66"/>
      <c r="W47" s="66"/>
      <c r="X47" s="70"/>
      <c r="Y47" s="70"/>
      <c r="Z47" s="70"/>
      <c r="AA47" s="65"/>
      <c r="AC47" s="66"/>
      <c r="AD47" s="66"/>
      <c r="AE47" s="66"/>
      <c r="AF47" s="66"/>
      <c r="AG47" s="70"/>
      <c r="AH47" s="70"/>
      <c r="AI47" s="70"/>
      <c r="AJ47" s="65"/>
    </row>
    <row r="48" spans="1:36" s="71" customFormat="1" ht="14.5" x14ac:dyDescent="0.35">
      <c r="A48" s="104" t="s">
        <v>14</v>
      </c>
      <c r="B48" s="105">
        <f t="shared" ref="B48:B60" si="9">AVERAGE(N29:P29)/AVERAGE(D9:F9)</f>
        <v>0.4</v>
      </c>
      <c r="C48" s="106">
        <f t="shared" ref="C48:C60" si="10">AVERAGE(L29:P29)/AVERAGE(B9:F9)</f>
        <v>0.39999999999999997</v>
      </c>
      <c r="D48" s="107">
        <f t="shared" ref="D48:D61" si="11">P29/F9</f>
        <v>0.4</v>
      </c>
      <c r="E48" s="105">
        <f t="shared" ref="E48:E60" si="12">AVERAGE(N29:P29)/AVERAGE(N9:P9)</f>
        <v>0.60000000000000009</v>
      </c>
      <c r="F48" s="106">
        <f t="shared" ref="F48:F60" si="13">AVERAGE(L29:P29)/AVERAGE(L9:P9)</f>
        <v>0.6</v>
      </c>
      <c r="G48" s="107">
        <f t="shared" ref="G48:G61" si="14">P29/P9</f>
        <v>0.6</v>
      </c>
      <c r="H48" s="105">
        <f t="shared" ref="H48:H60" si="15">AVERAGE(N29:P29)/AVERAGE(D29:F29)</f>
        <v>0.8</v>
      </c>
      <c r="I48" s="106">
        <f t="shared" ref="I48:I60" si="16">AVERAGE(L29:P29)/AVERAGE(B29:F29)</f>
        <v>0.79999999999999993</v>
      </c>
      <c r="J48" s="107">
        <f t="shared" ref="J48:J61" si="17">P29/F29</f>
        <v>0.8</v>
      </c>
      <c r="K48" s="66"/>
      <c r="L48" s="66"/>
      <c r="M48" s="66"/>
      <c r="N48" s="66"/>
      <c r="O48" s="66"/>
      <c r="P48" s="70"/>
      <c r="Q48" s="70"/>
      <c r="R48" s="70"/>
      <c r="S48" s="65"/>
      <c r="T48" s="66"/>
      <c r="U48" s="66"/>
      <c r="V48" s="66"/>
      <c r="W48" s="66"/>
      <c r="X48" s="70"/>
      <c r="Y48" s="70"/>
      <c r="Z48" s="70"/>
      <c r="AA48" s="65"/>
      <c r="AC48" s="66"/>
      <c r="AD48" s="66"/>
      <c r="AE48" s="66"/>
      <c r="AF48" s="66"/>
      <c r="AG48" s="70"/>
      <c r="AH48" s="70"/>
      <c r="AI48" s="70"/>
      <c r="AJ48" s="65"/>
    </row>
    <row r="49" spans="1:36" s="71" customFormat="1" ht="14.5" x14ac:dyDescent="0.35">
      <c r="A49" s="108">
        <v>1</v>
      </c>
      <c r="B49" s="101">
        <f t="shared" si="9"/>
        <v>0.40000000000000008</v>
      </c>
      <c r="C49" s="102">
        <f t="shared" si="10"/>
        <v>0.4</v>
      </c>
      <c r="D49" s="109">
        <f t="shared" si="11"/>
        <v>0.4</v>
      </c>
      <c r="E49" s="101">
        <f t="shared" si="12"/>
        <v>0.60000000000000009</v>
      </c>
      <c r="F49" s="102">
        <f t="shared" si="13"/>
        <v>0.6</v>
      </c>
      <c r="G49" s="109">
        <f t="shared" si="14"/>
        <v>0.6</v>
      </c>
      <c r="H49" s="101">
        <f t="shared" si="15"/>
        <v>0.80000000000000016</v>
      </c>
      <c r="I49" s="102">
        <f t="shared" si="16"/>
        <v>0.8</v>
      </c>
      <c r="J49" s="109">
        <f t="shared" si="17"/>
        <v>0.8</v>
      </c>
      <c r="K49" s="66"/>
      <c r="L49" s="66"/>
      <c r="M49" s="66"/>
      <c r="N49" s="66"/>
      <c r="O49" s="66"/>
      <c r="P49" s="70"/>
      <c r="Q49" s="70"/>
      <c r="R49" s="70"/>
      <c r="S49" s="65"/>
      <c r="T49" s="66"/>
      <c r="U49" s="66"/>
      <c r="V49" s="66"/>
      <c r="W49" s="66"/>
      <c r="X49" s="70"/>
      <c r="Y49" s="70"/>
      <c r="Z49" s="70"/>
      <c r="AA49" s="65"/>
      <c r="AC49" s="66"/>
      <c r="AD49" s="66"/>
      <c r="AE49" s="66"/>
      <c r="AF49" s="66"/>
      <c r="AG49" s="70"/>
      <c r="AH49" s="70"/>
      <c r="AI49" s="70"/>
      <c r="AJ49" s="65"/>
    </row>
    <row r="50" spans="1:36" s="71" customFormat="1" ht="14.5" x14ac:dyDescent="0.35">
      <c r="A50" s="108">
        <v>2</v>
      </c>
      <c r="B50" s="101">
        <f t="shared" si="9"/>
        <v>0.4</v>
      </c>
      <c r="C50" s="102">
        <f t="shared" si="10"/>
        <v>0.4</v>
      </c>
      <c r="D50" s="109">
        <f t="shared" si="11"/>
        <v>0.4</v>
      </c>
      <c r="E50" s="101">
        <f t="shared" si="12"/>
        <v>0.6</v>
      </c>
      <c r="F50" s="102">
        <f t="shared" si="13"/>
        <v>0.60000000000000009</v>
      </c>
      <c r="G50" s="109">
        <f t="shared" si="14"/>
        <v>0.6</v>
      </c>
      <c r="H50" s="101">
        <f t="shared" si="15"/>
        <v>0.8</v>
      </c>
      <c r="I50" s="102">
        <f t="shared" si="16"/>
        <v>0.8</v>
      </c>
      <c r="J50" s="109">
        <f t="shared" si="17"/>
        <v>0.8</v>
      </c>
      <c r="K50" s="66"/>
      <c r="L50" s="66"/>
      <c r="M50" s="66"/>
      <c r="N50" s="66"/>
      <c r="O50" s="66"/>
      <c r="P50" s="70"/>
      <c r="Q50" s="70"/>
      <c r="R50" s="70"/>
      <c r="S50" s="65"/>
      <c r="T50" s="66"/>
      <c r="U50" s="66"/>
      <c r="V50" s="66"/>
      <c r="W50" s="66"/>
      <c r="X50" s="70"/>
      <c r="Y50" s="70"/>
      <c r="Z50" s="70"/>
      <c r="AA50" s="65"/>
      <c r="AC50" s="66"/>
      <c r="AD50" s="66"/>
      <c r="AE50" s="66"/>
      <c r="AF50" s="66"/>
      <c r="AG50" s="70"/>
      <c r="AH50" s="70"/>
      <c r="AI50" s="70"/>
      <c r="AJ50" s="65"/>
    </row>
    <row r="51" spans="1:36" s="71" customFormat="1" ht="14.5" x14ac:dyDescent="0.35">
      <c r="A51" s="108">
        <v>3</v>
      </c>
      <c r="B51" s="101">
        <f t="shared" si="9"/>
        <v>0.40000000000000008</v>
      </c>
      <c r="C51" s="102">
        <f t="shared" si="10"/>
        <v>0.39999999999999997</v>
      </c>
      <c r="D51" s="109">
        <f t="shared" si="11"/>
        <v>0.4</v>
      </c>
      <c r="E51" s="101">
        <f t="shared" si="12"/>
        <v>0.60000000000000009</v>
      </c>
      <c r="F51" s="102">
        <f t="shared" si="13"/>
        <v>0.60000000000000009</v>
      </c>
      <c r="G51" s="109">
        <f t="shared" si="14"/>
        <v>0.6</v>
      </c>
      <c r="H51" s="101">
        <f t="shared" si="15"/>
        <v>0.80000000000000016</v>
      </c>
      <c r="I51" s="102">
        <f t="shared" si="16"/>
        <v>0.79999999999999993</v>
      </c>
      <c r="J51" s="109">
        <f t="shared" si="17"/>
        <v>0.8</v>
      </c>
      <c r="K51" s="66"/>
      <c r="L51" s="66"/>
      <c r="M51" s="66"/>
      <c r="N51" s="66"/>
      <c r="O51" s="66"/>
      <c r="P51" s="70"/>
      <c r="Q51" s="70"/>
      <c r="R51" s="70"/>
      <c r="S51" s="65"/>
      <c r="T51" s="66"/>
      <c r="U51" s="66"/>
      <c r="V51" s="66"/>
      <c r="W51" s="66"/>
      <c r="X51" s="70"/>
      <c r="Y51" s="70"/>
      <c r="Z51" s="70"/>
      <c r="AA51" s="65"/>
      <c r="AC51" s="66"/>
      <c r="AD51" s="66"/>
      <c r="AE51" s="66"/>
      <c r="AF51" s="66"/>
      <c r="AG51" s="70"/>
      <c r="AH51" s="70"/>
      <c r="AI51" s="70"/>
      <c r="AJ51" s="65"/>
    </row>
    <row r="52" spans="1:36" s="71" customFormat="1" ht="14.5" x14ac:dyDescent="0.35">
      <c r="A52" s="108">
        <v>4</v>
      </c>
      <c r="B52" s="101">
        <f t="shared" si="9"/>
        <v>0.4</v>
      </c>
      <c r="C52" s="102">
        <f t="shared" si="10"/>
        <v>0.40000000000000008</v>
      </c>
      <c r="D52" s="109">
        <f t="shared" si="11"/>
        <v>0.4</v>
      </c>
      <c r="E52" s="101">
        <f t="shared" si="12"/>
        <v>0.60000000000000009</v>
      </c>
      <c r="F52" s="102">
        <f t="shared" si="13"/>
        <v>0.6</v>
      </c>
      <c r="G52" s="109">
        <f t="shared" si="14"/>
        <v>0.6</v>
      </c>
      <c r="H52" s="101">
        <f t="shared" si="15"/>
        <v>0.8</v>
      </c>
      <c r="I52" s="102">
        <f t="shared" si="16"/>
        <v>0.80000000000000016</v>
      </c>
      <c r="J52" s="109">
        <f t="shared" si="17"/>
        <v>0.8</v>
      </c>
      <c r="K52" s="66"/>
      <c r="L52" s="66"/>
      <c r="M52" s="66"/>
      <c r="N52" s="66"/>
      <c r="O52" s="66"/>
      <c r="P52" s="70"/>
      <c r="Q52" s="70"/>
      <c r="R52" s="70"/>
      <c r="S52" s="65"/>
      <c r="T52" s="66"/>
      <c r="U52" s="66"/>
      <c r="V52" s="66"/>
      <c r="W52" s="66"/>
      <c r="X52" s="70"/>
      <c r="Y52" s="70"/>
      <c r="Z52" s="70"/>
      <c r="AA52" s="65"/>
      <c r="AC52" s="66"/>
      <c r="AD52" s="66"/>
      <c r="AE52" s="66"/>
      <c r="AF52" s="66"/>
      <c r="AG52" s="70"/>
      <c r="AH52" s="70"/>
      <c r="AI52" s="70"/>
      <c r="AJ52" s="65"/>
    </row>
    <row r="53" spans="1:36" s="71" customFormat="1" ht="14.5" x14ac:dyDescent="0.35">
      <c r="A53" s="108">
        <v>5</v>
      </c>
      <c r="B53" s="101">
        <f t="shared" si="9"/>
        <v>0.40000000000000008</v>
      </c>
      <c r="C53" s="102">
        <f t="shared" si="10"/>
        <v>0.40000000000000013</v>
      </c>
      <c r="D53" s="109">
        <f t="shared" si="11"/>
        <v>0.4</v>
      </c>
      <c r="E53" s="101">
        <f t="shared" si="12"/>
        <v>0.60000000000000009</v>
      </c>
      <c r="F53" s="102">
        <f t="shared" si="13"/>
        <v>0.6000000000000002</v>
      </c>
      <c r="G53" s="109">
        <f t="shared" si="14"/>
        <v>0.6</v>
      </c>
      <c r="H53" s="101">
        <f t="shared" si="15"/>
        <v>0.80000000000000016</v>
      </c>
      <c r="I53" s="102">
        <f t="shared" si="16"/>
        <v>0.80000000000000027</v>
      </c>
      <c r="J53" s="109">
        <f t="shared" si="17"/>
        <v>0.8</v>
      </c>
      <c r="K53" s="66"/>
      <c r="L53" s="66"/>
      <c r="M53" s="66"/>
      <c r="N53" s="66"/>
      <c r="O53" s="66"/>
      <c r="P53" s="70"/>
      <c r="Q53" s="70"/>
      <c r="R53" s="70"/>
      <c r="S53" s="65"/>
      <c r="T53" s="66"/>
      <c r="U53" s="66"/>
      <c r="V53" s="66"/>
      <c r="W53" s="66"/>
      <c r="X53" s="70"/>
      <c r="Y53" s="70"/>
      <c r="Z53" s="70"/>
      <c r="AA53" s="65"/>
      <c r="AC53" s="66"/>
      <c r="AD53" s="66"/>
      <c r="AE53" s="66"/>
      <c r="AF53" s="66"/>
      <c r="AG53" s="70"/>
      <c r="AH53" s="70"/>
      <c r="AI53" s="70"/>
      <c r="AJ53" s="65"/>
    </row>
    <row r="54" spans="1:36" s="71" customFormat="1" ht="14.5" x14ac:dyDescent="0.35">
      <c r="A54" s="104">
        <v>6</v>
      </c>
      <c r="B54" s="105">
        <f t="shared" si="9"/>
        <v>0.4</v>
      </c>
      <c r="C54" s="106">
        <f t="shared" si="10"/>
        <v>0.40000000000000008</v>
      </c>
      <c r="D54" s="107">
        <f t="shared" si="11"/>
        <v>0.39999999999999997</v>
      </c>
      <c r="E54" s="105">
        <f t="shared" si="12"/>
        <v>0.6</v>
      </c>
      <c r="F54" s="106">
        <f t="shared" si="13"/>
        <v>0.60000000000000009</v>
      </c>
      <c r="G54" s="107">
        <f t="shared" si="14"/>
        <v>0.6</v>
      </c>
      <c r="H54" s="105">
        <f t="shared" si="15"/>
        <v>0.8</v>
      </c>
      <c r="I54" s="106">
        <f t="shared" si="16"/>
        <v>0.80000000000000016</v>
      </c>
      <c r="J54" s="107">
        <f t="shared" si="17"/>
        <v>0.79999999999999993</v>
      </c>
      <c r="K54" s="66"/>
      <c r="L54" s="66"/>
      <c r="M54" s="66"/>
      <c r="N54" s="66"/>
      <c r="O54" s="66"/>
      <c r="P54" s="70"/>
      <c r="Q54" s="70"/>
      <c r="R54" s="70"/>
      <c r="S54" s="65"/>
      <c r="T54" s="66"/>
      <c r="U54" s="66"/>
      <c r="V54" s="66"/>
      <c r="W54" s="66"/>
      <c r="X54" s="70"/>
      <c r="Y54" s="70"/>
      <c r="Z54" s="70"/>
      <c r="AA54" s="65"/>
      <c r="AC54" s="66"/>
      <c r="AD54" s="66"/>
      <c r="AE54" s="66"/>
      <c r="AF54" s="66"/>
      <c r="AG54" s="70"/>
      <c r="AH54" s="70"/>
      <c r="AI54" s="70"/>
      <c r="AJ54" s="65"/>
    </row>
    <row r="55" spans="1:36" s="71" customFormat="1" ht="14.5" x14ac:dyDescent="0.35">
      <c r="A55" s="108">
        <v>7</v>
      </c>
      <c r="B55" s="101">
        <f t="shared" si="9"/>
        <v>0.40000000000000008</v>
      </c>
      <c r="C55" s="102">
        <f t="shared" si="10"/>
        <v>0.39999999999999997</v>
      </c>
      <c r="D55" s="109">
        <f t="shared" si="11"/>
        <v>0.4</v>
      </c>
      <c r="E55" s="101">
        <f t="shared" si="12"/>
        <v>0.6000000000000002</v>
      </c>
      <c r="F55" s="102">
        <f t="shared" si="13"/>
        <v>0.6</v>
      </c>
      <c r="G55" s="109">
        <f t="shared" si="14"/>
        <v>0.60000000000000009</v>
      </c>
      <c r="H55" s="101">
        <f t="shared" si="15"/>
        <v>0.80000000000000016</v>
      </c>
      <c r="I55" s="102">
        <f t="shared" si="16"/>
        <v>0.79999999999999993</v>
      </c>
      <c r="J55" s="109">
        <f t="shared" si="17"/>
        <v>0.8</v>
      </c>
      <c r="K55" s="66"/>
      <c r="L55" s="66"/>
      <c r="M55" s="66"/>
      <c r="N55" s="66"/>
      <c r="O55" s="66"/>
      <c r="P55" s="70"/>
      <c r="Q55" s="70"/>
      <c r="R55" s="70"/>
      <c r="S55" s="65"/>
      <c r="T55" s="66"/>
      <c r="U55" s="66"/>
      <c r="V55" s="66"/>
      <c r="W55" s="66"/>
      <c r="X55" s="70"/>
      <c r="Y55" s="70"/>
      <c r="Z55" s="70"/>
      <c r="AA55" s="65"/>
      <c r="AC55" s="66"/>
      <c r="AD55" s="66"/>
      <c r="AE55" s="66"/>
      <c r="AF55" s="66"/>
      <c r="AG55" s="70"/>
      <c r="AH55" s="70"/>
      <c r="AI55" s="70"/>
      <c r="AJ55" s="65"/>
    </row>
    <row r="56" spans="1:36" s="71" customFormat="1" ht="14.5" x14ac:dyDescent="0.35">
      <c r="A56" s="108">
        <v>8</v>
      </c>
      <c r="B56" s="101">
        <f t="shared" si="9"/>
        <v>0.4</v>
      </c>
      <c r="C56" s="102">
        <f t="shared" si="10"/>
        <v>0.39999999999999997</v>
      </c>
      <c r="D56" s="109">
        <f t="shared" si="11"/>
        <v>0.4</v>
      </c>
      <c r="E56" s="101">
        <f t="shared" si="12"/>
        <v>0.6</v>
      </c>
      <c r="F56" s="102">
        <f t="shared" si="13"/>
        <v>0.6</v>
      </c>
      <c r="G56" s="109">
        <f t="shared" si="14"/>
        <v>0.6</v>
      </c>
      <c r="H56" s="101">
        <f t="shared" si="15"/>
        <v>0.8</v>
      </c>
      <c r="I56" s="102">
        <f t="shared" si="16"/>
        <v>0.79999999999999993</v>
      </c>
      <c r="J56" s="109">
        <f t="shared" si="17"/>
        <v>0.8</v>
      </c>
      <c r="K56" s="66"/>
      <c r="L56" s="66"/>
      <c r="M56" s="66"/>
      <c r="N56" s="66"/>
      <c r="O56" s="66"/>
      <c r="P56" s="70"/>
      <c r="Q56" s="70"/>
      <c r="R56" s="70"/>
      <c r="S56" s="65"/>
      <c r="T56" s="66"/>
      <c r="U56" s="66"/>
      <c r="V56" s="66"/>
      <c r="W56" s="66"/>
      <c r="X56" s="70"/>
      <c r="Y56" s="70"/>
      <c r="Z56" s="70"/>
      <c r="AA56" s="65"/>
      <c r="AC56" s="66"/>
      <c r="AD56" s="66"/>
      <c r="AE56" s="66"/>
      <c r="AF56" s="66"/>
      <c r="AG56" s="70"/>
      <c r="AH56" s="70"/>
      <c r="AI56" s="70"/>
      <c r="AJ56" s="65"/>
    </row>
    <row r="57" spans="1:36" s="71" customFormat="1" ht="14.5" x14ac:dyDescent="0.35">
      <c r="A57" s="104">
        <v>9</v>
      </c>
      <c r="B57" s="105">
        <f t="shared" si="9"/>
        <v>0.39999999999999997</v>
      </c>
      <c r="C57" s="106">
        <f t="shared" si="10"/>
        <v>0.39999999999999997</v>
      </c>
      <c r="D57" s="107">
        <f t="shared" si="11"/>
        <v>0.4</v>
      </c>
      <c r="E57" s="105">
        <f t="shared" si="12"/>
        <v>0.6</v>
      </c>
      <c r="F57" s="106">
        <f t="shared" si="13"/>
        <v>0.60000000000000009</v>
      </c>
      <c r="G57" s="107">
        <f t="shared" si="14"/>
        <v>0.60000000000000009</v>
      </c>
      <c r="H57" s="105">
        <f t="shared" si="15"/>
        <v>0.79999999999999993</v>
      </c>
      <c r="I57" s="106">
        <f t="shared" si="16"/>
        <v>0.79999999999999993</v>
      </c>
      <c r="J57" s="107">
        <f t="shared" si="17"/>
        <v>0.8</v>
      </c>
      <c r="K57" s="66"/>
      <c r="L57" s="66"/>
      <c r="M57" s="66"/>
      <c r="N57" s="66"/>
      <c r="O57" s="66"/>
      <c r="P57" s="70"/>
      <c r="Q57" s="70"/>
      <c r="R57" s="70"/>
      <c r="S57" s="65"/>
      <c r="T57" s="66"/>
      <c r="U57" s="66"/>
      <c r="V57" s="66"/>
      <c r="W57" s="66"/>
      <c r="X57" s="70"/>
      <c r="Y57" s="70"/>
      <c r="Z57" s="70"/>
      <c r="AA57" s="65"/>
      <c r="AC57" s="66"/>
      <c r="AD57" s="66"/>
      <c r="AE57" s="66"/>
      <c r="AF57" s="66"/>
      <c r="AG57" s="70"/>
      <c r="AH57" s="70"/>
      <c r="AI57" s="70"/>
      <c r="AJ57" s="65"/>
    </row>
    <row r="58" spans="1:36" s="71" customFormat="1" ht="14.5" x14ac:dyDescent="0.35">
      <c r="A58" s="108">
        <v>10</v>
      </c>
      <c r="B58" s="101">
        <f t="shared" si="9"/>
        <v>0.40000000000000008</v>
      </c>
      <c r="C58" s="102">
        <f t="shared" si="10"/>
        <v>0.39999999999999997</v>
      </c>
      <c r="D58" s="109">
        <f t="shared" si="11"/>
        <v>0.4</v>
      </c>
      <c r="E58" s="101">
        <f t="shared" si="12"/>
        <v>0.60000000000000009</v>
      </c>
      <c r="F58" s="102">
        <f t="shared" si="13"/>
        <v>0.60000000000000009</v>
      </c>
      <c r="G58" s="109">
        <f t="shared" si="14"/>
        <v>0.6</v>
      </c>
      <c r="H58" s="101">
        <f t="shared" si="15"/>
        <v>0.80000000000000016</v>
      </c>
      <c r="I58" s="102">
        <f t="shared" si="16"/>
        <v>0.79999999999999993</v>
      </c>
      <c r="J58" s="109">
        <f t="shared" si="17"/>
        <v>0.8</v>
      </c>
      <c r="K58" s="66"/>
      <c r="L58" s="66"/>
      <c r="M58" s="66"/>
      <c r="N58" s="66"/>
      <c r="O58" s="66"/>
      <c r="P58" s="70"/>
      <c r="Q58" s="70"/>
      <c r="R58" s="70"/>
      <c r="S58" s="65"/>
      <c r="T58" s="66"/>
      <c r="U58" s="66"/>
      <c r="V58" s="66"/>
      <c r="W58" s="66"/>
      <c r="X58" s="70"/>
      <c r="Y58" s="70"/>
      <c r="Z58" s="70"/>
      <c r="AA58" s="65"/>
      <c r="AC58" s="66"/>
      <c r="AD58" s="66"/>
      <c r="AE58" s="66"/>
      <c r="AF58" s="66"/>
      <c r="AG58" s="70"/>
      <c r="AH58" s="70"/>
      <c r="AI58" s="70"/>
      <c r="AJ58" s="65"/>
    </row>
    <row r="59" spans="1:36" s="71" customFormat="1" ht="14.5" x14ac:dyDescent="0.35">
      <c r="A59" s="108">
        <v>11</v>
      </c>
      <c r="B59" s="101">
        <f t="shared" si="9"/>
        <v>0.4</v>
      </c>
      <c r="C59" s="102">
        <f t="shared" si="10"/>
        <v>0.40000000000000008</v>
      </c>
      <c r="D59" s="109">
        <f t="shared" si="11"/>
        <v>0.4</v>
      </c>
      <c r="E59" s="101">
        <f t="shared" si="12"/>
        <v>0.6</v>
      </c>
      <c r="F59" s="102">
        <f t="shared" si="13"/>
        <v>0.6000000000000002</v>
      </c>
      <c r="G59" s="109">
        <f t="shared" si="14"/>
        <v>0.60000000000000009</v>
      </c>
      <c r="H59" s="101">
        <f t="shared" si="15"/>
        <v>0.8</v>
      </c>
      <c r="I59" s="102">
        <f t="shared" si="16"/>
        <v>0.80000000000000016</v>
      </c>
      <c r="J59" s="109">
        <f t="shared" si="17"/>
        <v>0.8</v>
      </c>
      <c r="K59" s="66"/>
      <c r="L59" s="66"/>
      <c r="M59" s="66"/>
      <c r="N59" s="66"/>
      <c r="O59" s="66"/>
      <c r="P59" s="70"/>
      <c r="Q59" s="70"/>
      <c r="R59" s="70"/>
      <c r="S59" s="65"/>
      <c r="T59" s="66"/>
      <c r="U59" s="66"/>
      <c r="V59" s="66"/>
      <c r="W59" s="66"/>
      <c r="X59" s="70"/>
      <c r="Y59" s="70"/>
      <c r="Z59" s="70"/>
      <c r="AA59" s="65"/>
      <c r="AC59" s="66"/>
      <c r="AD59" s="66"/>
      <c r="AE59" s="66"/>
      <c r="AF59" s="66"/>
      <c r="AG59" s="70"/>
      <c r="AH59" s="70"/>
      <c r="AI59" s="70"/>
      <c r="AJ59" s="65"/>
    </row>
    <row r="60" spans="1:36" s="71" customFormat="1" ht="15" thickBot="1" x14ac:dyDescent="0.4">
      <c r="A60" s="110">
        <v>12</v>
      </c>
      <c r="B60" s="101">
        <f t="shared" si="9"/>
        <v>0.40000000000000008</v>
      </c>
      <c r="C60" s="102">
        <f t="shared" si="10"/>
        <v>0.4</v>
      </c>
      <c r="D60" s="109">
        <f t="shared" si="11"/>
        <v>0.4</v>
      </c>
      <c r="E60" s="101">
        <f t="shared" si="12"/>
        <v>0.60000000000000009</v>
      </c>
      <c r="F60" s="102">
        <f t="shared" si="13"/>
        <v>0.6</v>
      </c>
      <c r="G60" s="111">
        <f t="shared" si="14"/>
        <v>0.6</v>
      </c>
      <c r="H60" s="101">
        <f t="shared" si="15"/>
        <v>0.80000000000000016</v>
      </c>
      <c r="I60" s="102">
        <f t="shared" si="16"/>
        <v>0.8</v>
      </c>
      <c r="J60" s="111">
        <f t="shared" si="17"/>
        <v>0.8</v>
      </c>
      <c r="K60" s="66"/>
      <c r="L60" s="66"/>
      <c r="M60" s="66"/>
      <c r="N60" s="66"/>
      <c r="O60" s="66"/>
      <c r="P60" s="70"/>
      <c r="Q60" s="70"/>
      <c r="R60" s="70"/>
      <c r="S60" s="65"/>
      <c r="T60" s="66"/>
      <c r="U60" s="66"/>
      <c r="V60" s="66"/>
      <c r="W60" s="66"/>
      <c r="X60" s="70"/>
      <c r="Y60" s="70"/>
      <c r="Z60" s="70"/>
      <c r="AA60" s="65"/>
      <c r="AC60" s="66"/>
      <c r="AD60" s="66"/>
      <c r="AE60" s="66"/>
      <c r="AF60" s="66"/>
      <c r="AG60" s="70"/>
      <c r="AH60" s="70"/>
      <c r="AI60" s="70"/>
      <c r="AJ60" s="65"/>
    </row>
    <row r="61" spans="1:36" s="71" customFormat="1" ht="15" thickBot="1" x14ac:dyDescent="0.4">
      <c r="A61" s="112" t="s">
        <v>15</v>
      </c>
      <c r="B61" s="113">
        <f>AVERAGE(N42:P42)/AVERAGE(D22:F22)</f>
        <v>0.39999999999999997</v>
      </c>
      <c r="C61" s="114">
        <f>AVERAGE(L42:P42)/AVERAGE(B22:F22)</f>
        <v>0.39999999999999997</v>
      </c>
      <c r="D61" s="115">
        <f t="shared" si="11"/>
        <v>0.4</v>
      </c>
      <c r="E61" s="113">
        <f>AVERAGE(N42:P42)/AVERAGE(N22:P22)</f>
        <v>0.6</v>
      </c>
      <c r="F61" s="114">
        <f>AVERAGE(L42:P42)/AVERAGE(L22:P22)</f>
        <v>0.6</v>
      </c>
      <c r="G61" s="115">
        <f t="shared" si="14"/>
        <v>0.6</v>
      </c>
      <c r="H61" s="113">
        <f>AVERAGE(N42:P42)/AVERAGE(D42:F42)</f>
        <v>0.79999999999999993</v>
      </c>
      <c r="I61" s="114">
        <f>AVERAGE(L42:P42)/AVERAGE(B42:F42)</f>
        <v>0.79999999999999993</v>
      </c>
      <c r="J61" s="115">
        <f t="shared" si="17"/>
        <v>0.8</v>
      </c>
      <c r="K61" s="66"/>
      <c r="L61" s="66"/>
      <c r="M61" s="66"/>
      <c r="N61" s="66"/>
      <c r="O61" s="66"/>
      <c r="P61" s="70"/>
      <c r="Q61" s="70"/>
      <c r="R61" s="70"/>
      <c r="S61" s="65"/>
      <c r="T61" s="66"/>
      <c r="U61" s="66"/>
      <c r="V61" s="66"/>
      <c r="W61" s="66"/>
      <c r="X61" s="70"/>
      <c r="Y61" s="70"/>
      <c r="Z61" s="70"/>
      <c r="AA61" s="65"/>
      <c r="AC61" s="66"/>
      <c r="AD61" s="66"/>
      <c r="AE61" s="66"/>
      <c r="AF61" s="66"/>
      <c r="AG61" s="70"/>
      <c r="AH61" s="70"/>
      <c r="AI61" s="70"/>
      <c r="AJ61" s="65"/>
    </row>
    <row r="62" spans="1:36" s="71" customFormat="1" x14ac:dyDescent="0.3">
      <c r="A62" s="72"/>
      <c r="B62" s="66"/>
      <c r="C62" s="66"/>
      <c r="D62" s="66"/>
      <c r="E62" s="66"/>
      <c r="F62" s="91"/>
      <c r="G62" s="70"/>
      <c r="H62" s="70"/>
      <c r="I62" s="65"/>
      <c r="J62" s="66"/>
      <c r="K62" s="66"/>
      <c r="L62" s="66"/>
      <c r="M62" s="66"/>
      <c r="N62" s="66"/>
      <c r="O62" s="66"/>
      <c r="P62" s="70"/>
      <c r="Q62" s="70"/>
      <c r="R62" s="70"/>
      <c r="S62" s="65"/>
      <c r="T62" s="66"/>
      <c r="U62" s="66"/>
      <c r="V62" s="66"/>
      <c r="W62" s="66"/>
      <c r="X62" s="70"/>
      <c r="Y62" s="70"/>
      <c r="Z62" s="70"/>
      <c r="AA62" s="65"/>
      <c r="AC62" s="66"/>
      <c r="AD62" s="66"/>
      <c r="AE62" s="66"/>
      <c r="AF62" s="66"/>
      <c r="AG62" s="70"/>
      <c r="AH62" s="70"/>
      <c r="AI62" s="70"/>
      <c r="AJ62" s="65"/>
    </row>
    <row r="63" spans="1:36" s="71" customFormat="1" x14ac:dyDescent="0.3">
      <c r="A63" s="72"/>
      <c r="B63" s="66"/>
      <c r="C63" s="66"/>
      <c r="D63" s="66"/>
      <c r="E63" s="66"/>
      <c r="F63" s="91"/>
      <c r="G63" s="70"/>
      <c r="H63" s="70"/>
      <c r="I63" s="65"/>
      <c r="J63" s="66"/>
      <c r="K63" s="66"/>
      <c r="L63" s="66"/>
      <c r="M63" s="66"/>
      <c r="N63" s="66"/>
      <c r="O63" s="66"/>
      <c r="P63" s="70"/>
      <c r="Q63" s="70"/>
      <c r="R63" s="70"/>
      <c r="S63" s="65"/>
      <c r="T63" s="66"/>
      <c r="U63" s="66"/>
      <c r="V63" s="66"/>
      <c r="W63" s="66"/>
      <c r="X63" s="70"/>
      <c r="Y63" s="70"/>
      <c r="Z63" s="70"/>
      <c r="AA63" s="65"/>
      <c r="AC63" s="66"/>
      <c r="AD63" s="66"/>
      <c r="AE63" s="66"/>
      <c r="AF63" s="66"/>
      <c r="AG63" s="70"/>
      <c r="AH63" s="70"/>
      <c r="AI63" s="70"/>
      <c r="AJ63" s="65"/>
    </row>
    <row r="64" spans="1:36" x14ac:dyDescent="0.3">
      <c r="A64" s="4"/>
      <c r="B64" s="2"/>
      <c r="C64" s="2"/>
      <c r="D64" s="2"/>
      <c r="E64" s="2"/>
      <c r="F64" s="2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S64" s="116"/>
      <c r="T64" s="117"/>
      <c r="U64" s="117"/>
      <c r="AB64" s="116"/>
      <c r="AC64" s="117"/>
    </row>
    <row r="65" spans="19:28" x14ac:dyDescent="0.3">
      <c r="S65" s="116"/>
      <c r="W65" s="117"/>
      <c r="AB65" s="116"/>
    </row>
    <row r="66" spans="19:28" x14ac:dyDescent="0.3">
      <c r="S66" s="116"/>
      <c r="W66" s="117"/>
      <c r="AB66" s="116"/>
    </row>
    <row r="67" spans="19:28" x14ac:dyDescent="0.3">
      <c r="S67" s="116"/>
      <c r="W67" s="117"/>
      <c r="AB67" s="116"/>
    </row>
    <row r="68" spans="19:28" x14ac:dyDescent="0.3">
      <c r="S68" s="116"/>
      <c r="W68" s="117"/>
      <c r="AB68" s="116"/>
    </row>
    <row r="69" spans="19:28" x14ac:dyDescent="0.3">
      <c r="S69" s="116"/>
      <c r="W69" s="117"/>
      <c r="AB69" s="116"/>
    </row>
    <row r="70" spans="19:28" x14ac:dyDescent="0.3">
      <c r="S70" s="116"/>
      <c r="W70" s="117"/>
      <c r="AB70" s="116"/>
    </row>
    <row r="71" spans="19:28" x14ac:dyDescent="0.3">
      <c r="S71" s="116"/>
      <c r="V71" s="117"/>
      <c r="AB71" s="116"/>
    </row>
    <row r="72" spans="19:28" x14ac:dyDescent="0.3">
      <c r="S72" s="116"/>
      <c r="V72" s="117"/>
      <c r="AB72" s="116"/>
    </row>
    <row r="73" spans="19:28" x14ac:dyDescent="0.3">
      <c r="S73" s="116"/>
      <c r="V73" s="117"/>
      <c r="AB73" s="116"/>
    </row>
    <row r="74" spans="19:28" x14ac:dyDescent="0.3">
      <c r="S74" s="116"/>
      <c r="V74" s="117"/>
      <c r="AB74" s="116"/>
    </row>
    <row r="75" spans="19:28" x14ac:dyDescent="0.3">
      <c r="S75" s="116"/>
      <c r="V75" s="117"/>
      <c r="AB75" s="116"/>
    </row>
    <row r="76" spans="19:28" x14ac:dyDescent="0.3">
      <c r="S76" s="116"/>
      <c r="V76" s="117"/>
      <c r="AB76" s="116"/>
    </row>
    <row r="77" spans="19:28" x14ac:dyDescent="0.3">
      <c r="S77" s="116"/>
      <c r="V77" s="117"/>
      <c r="AB77" s="116"/>
    </row>
    <row r="78" spans="19:28" x14ac:dyDescent="0.3">
      <c r="S78" s="116"/>
      <c r="V78" s="117"/>
      <c r="AB78" s="116"/>
    </row>
    <row r="79" spans="19:28" x14ac:dyDescent="0.3">
      <c r="S79" s="116"/>
      <c r="V79" s="117"/>
      <c r="AB79" s="116"/>
    </row>
    <row r="80" spans="19:28" x14ac:dyDescent="0.3">
      <c r="S80" s="116"/>
      <c r="V80" s="117"/>
      <c r="AB80" s="116"/>
    </row>
  </sheetData>
  <mergeCells count="29">
    <mergeCell ref="R26:R27"/>
    <mergeCell ref="S26:S27"/>
    <mergeCell ref="A44:J44"/>
    <mergeCell ref="A45:A46"/>
    <mergeCell ref="B45:D45"/>
    <mergeCell ref="E45:G45"/>
    <mergeCell ref="H45:J45"/>
    <mergeCell ref="A26:A27"/>
    <mergeCell ref="G26:G27"/>
    <mergeCell ref="H26:H27"/>
    <mergeCell ref="I26:I27"/>
    <mergeCell ref="K26:K27"/>
    <mergeCell ref="Q26:Q27"/>
    <mergeCell ref="S6:S7"/>
    <mergeCell ref="AM9:AO9"/>
    <mergeCell ref="A24:I24"/>
    <mergeCell ref="K24:S24"/>
    <mergeCell ref="B25:C25"/>
    <mergeCell ref="L25:M25"/>
    <mergeCell ref="A2:S2"/>
    <mergeCell ref="A4:H4"/>
    <mergeCell ref="K4:S4"/>
    <mergeCell ref="B5:C5"/>
    <mergeCell ref="A6:A7"/>
    <mergeCell ref="G6:G7"/>
    <mergeCell ref="H6:H7"/>
    <mergeCell ref="K6:K7"/>
    <mergeCell ref="Q6:Q7"/>
    <mergeCell ref="R6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Charles E. Smith Jewish Day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Orna Siegel</dc:creator>
  <cp:lastModifiedBy>Orna Siegel</cp:lastModifiedBy>
  <dcterms:created xsi:type="dcterms:W3CDTF">2021-10-07T18:30:07Z</dcterms:created>
  <dcterms:modified xsi:type="dcterms:W3CDTF">2021-10-07T18:38:07Z</dcterms:modified>
</cp:coreProperties>
</file>